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425" windowHeight="4575" tabRatio="862" firstSheet="1" activeTab="4"/>
  </bookViews>
  <sheets>
    <sheet name="Мастер-лист" sheetId="1" state="hidden" r:id="rId1"/>
    <sheet name="СП2 " sheetId="2" r:id="rId2"/>
    <sheet name="МП" sheetId="3" r:id="rId3"/>
    <sheet name="ПП Юн " sheetId="4" r:id="rId4"/>
    <sheet name="ПП Д " sheetId="5" r:id="rId5"/>
  </sheets>
  <definedNames>
    <definedName name="_xlfn.IFERROR" hidden="1">#NAME?</definedName>
    <definedName name="АБУ_ШАБЕХ_Софи" localSheetId="0">#REF!</definedName>
    <definedName name="АЙР_КИСС_04__мер.__ганнов." localSheetId="0">#REF!</definedName>
    <definedName name="ар" localSheetId="0">#REF!</definedName>
    <definedName name="кск" localSheetId="0">#REF!</definedName>
    <definedName name="КСК__Отрада__Московская_обл." localSheetId="0">#REF!</definedName>
    <definedName name="мрпм" localSheetId="0">#REF!</definedName>
    <definedName name="_xlnm.Print_Area" localSheetId="0">'Мастер-лист'!$A$1:$H$99</definedName>
    <definedName name="_xlnm.Print_Area" localSheetId="2">'МП'!$A$2:$V$29</definedName>
    <definedName name="_xlnm.Print_Area" localSheetId="4">'ПП Д '!$A$2:$S$36</definedName>
    <definedName name="_xlnm.Print_Area" localSheetId="3">'ПП Юн '!$A$2:$U$33</definedName>
    <definedName name="_xlnm.Print_Area" localSheetId="1">'СП2 '!$A$2:$U$33</definedName>
    <definedName name="по" localSheetId="0">#REF!</definedName>
  </definedNames>
  <calcPr fullCalcOnLoad="1"/>
</workbook>
</file>

<file path=xl/sharedStrings.xml><?xml version="1.0" encoding="utf-8"?>
<sst xmlns="http://schemas.openxmlformats.org/spreadsheetml/2006/main" count="1215" uniqueCount="733">
  <si>
    <t>Кличка лошади, г.р.</t>
  </si>
  <si>
    <t>Фамилия, имя всадника</t>
  </si>
  <si>
    <t>Звание, разряд</t>
  </si>
  <si>
    <t>Команда, регион</t>
  </si>
  <si>
    <t>Всего баллов</t>
  </si>
  <si>
    <t xml:space="preserve"> Баллы</t>
  </si>
  <si>
    <t>%</t>
  </si>
  <si>
    <t>Место</t>
  </si>
  <si>
    <t>Главный судья</t>
  </si>
  <si>
    <t>ТЕХНИЧЕСКИЕ РЕЗУЛЬТАТЫ</t>
  </si>
  <si>
    <t>Рег.№ лошади</t>
  </si>
  <si>
    <t>Средний %</t>
  </si>
  <si>
    <t>Рег.№ всадника</t>
  </si>
  <si>
    <t>Place</t>
  </si>
  <si>
    <t>Rider_ID</t>
  </si>
  <si>
    <t>Horse_ID</t>
  </si>
  <si>
    <t>Perc1</t>
  </si>
  <si>
    <t>Perc2</t>
  </si>
  <si>
    <t>PercSum</t>
  </si>
  <si>
    <t>Владелец</t>
  </si>
  <si>
    <t>Московская обл.,  НКП "РУСЬ"</t>
  </si>
  <si>
    <t>КМС</t>
  </si>
  <si>
    <t>009885</t>
  </si>
  <si>
    <t>МС</t>
  </si>
  <si>
    <r>
      <t xml:space="preserve">КРЮКОВА
</t>
    </r>
    <r>
      <rPr>
        <sz val="9"/>
        <rFont val="Times New Roman"/>
        <family val="1"/>
      </rPr>
      <t>Ольга</t>
    </r>
  </si>
  <si>
    <t>002886</t>
  </si>
  <si>
    <t>001727</t>
  </si>
  <si>
    <t>014502</t>
  </si>
  <si>
    <t>б/р</t>
  </si>
  <si>
    <r>
      <t xml:space="preserve">МУРАВЬЕВА
</t>
    </r>
    <r>
      <rPr>
        <sz val="9"/>
        <rFont val="Times New Roman"/>
        <family val="1"/>
      </rPr>
      <t>Мария, 2001</t>
    </r>
  </si>
  <si>
    <t>004560</t>
  </si>
  <si>
    <r>
      <t xml:space="preserve">САМОЙЛЕНКО
</t>
    </r>
    <r>
      <rPr>
        <sz val="9"/>
        <rFont val="Times New Roman"/>
        <family val="1"/>
      </rPr>
      <t>Елизавета, 2003</t>
    </r>
  </si>
  <si>
    <t>014153</t>
  </si>
  <si>
    <t>013183</t>
  </si>
  <si>
    <r>
      <t xml:space="preserve">ЗОЛОТУХИНА
</t>
    </r>
    <r>
      <rPr>
        <sz val="9"/>
        <rFont val="Times New Roman"/>
        <family val="1"/>
      </rPr>
      <t>Алена, 2000</t>
    </r>
  </si>
  <si>
    <t>028100</t>
  </si>
  <si>
    <t>013267</t>
  </si>
  <si>
    <r>
      <t xml:space="preserve">КУТУЗОВА
</t>
    </r>
    <r>
      <rPr>
        <sz val="9"/>
        <rFont val="Times New Roman"/>
        <family val="1"/>
      </rPr>
      <t>Анастасия, 2000</t>
    </r>
  </si>
  <si>
    <t>013315</t>
  </si>
  <si>
    <t>002274</t>
  </si>
  <si>
    <t>ДЮСШ "Виват, Россия!",  НКП "РУСЬ", МО</t>
  </si>
  <si>
    <r>
      <t xml:space="preserve">ВОТИНЦЕВА
</t>
    </r>
    <r>
      <rPr>
        <sz val="9"/>
        <rFont val="Times New Roman"/>
        <family val="1"/>
      </rPr>
      <t>Мария</t>
    </r>
  </si>
  <si>
    <t>007173</t>
  </si>
  <si>
    <t>008611</t>
  </si>
  <si>
    <r>
      <t xml:space="preserve">ДВУКРАЕВА
</t>
    </r>
    <r>
      <rPr>
        <sz val="9"/>
        <rFont val="Times New Roman"/>
        <family val="1"/>
      </rPr>
      <t>Ирина</t>
    </r>
  </si>
  <si>
    <t>007180</t>
  </si>
  <si>
    <t>Главный секретарь</t>
  </si>
  <si>
    <t>010303</t>
  </si>
  <si>
    <r>
      <t xml:space="preserve">ИГНАТОВА
</t>
    </r>
    <r>
      <rPr>
        <sz val="9"/>
        <rFont val="Times New Roman"/>
        <family val="1"/>
      </rPr>
      <t>Софья, 2004</t>
    </r>
  </si>
  <si>
    <t>2ю</t>
  </si>
  <si>
    <r>
      <t xml:space="preserve">БЛЭК ПЕРЛ-08, </t>
    </r>
    <r>
      <rPr>
        <sz val="9"/>
        <rFont val="Times New Roman"/>
        <family val="1"/>
      </rPr>
      <t>коб., вор., латв.теплокр., Эффект, Украина</t>
    </r>
  </si>
  <si>
    <t>015075</t>
  </si>
  <si>
    <r>
      <t xml:space="preserve">ЛИХАЧЕВА
</t>
    </r>
    <r>
      <rPr>
        <sz val="9"/>
        <rFont val="Times New Roman"/>
        <family val="1"/>
      </rPr>
      <t>Полина, 2002</t>
    </r>
  </si>
  <si>
    <t>013902</t>
  </si>
  <si>
    <t>014154</t>
  </si>
  <si>
    <r>
      <t xml:space="preserve">ШТЫХНО
</t>
    </r>
    <r>
      <rPr>
        <sz val="9"/>
        <rFont val="Times New Roman"/>
        <family val="1"/>
      </rPr>
      <t>София, 2003</t>
    </r>
  </si>
  <si>
    <t>014609</t>
  </si>
  <si>
    <t>Ситникова О.</t>
  </si>
  <si>
    <r>
      <t xml:space="preserve">ЖУКОВА
</t>
    </r>
    <r>
      <rPr>
        <sz val="9"/>
        <rFont val="Times New Roman"/>
        <family val="1"/>
      </rPr>
      <t>Мария, 1999</t>
    </r>
  </si>
  <si>
    <r>
      <t xml:space="preserve">ОРЛОВА
</t>
    </r>
    <r>
      <rPr>
        <sz val="9"/>
        <rFont val="Times New Roman"/>
        <family val="1"/>
      </rPr>
      <t>Валерия, 2001</t>
    </r>
  </si>
  <si>
    <t>000601</t>
  </si>
  <si>
    <r>
      <t xml:space="preserve">ЛЕБЕДЕВА
</t>
    </r>
    <r>
      <rPr>
        <sz val="9"/>
        <rFont val="Times New Roman"/>
        <family val="1"/>
      </rPr>
      <t>Ульяна, 1999</t>
    </r>
  </si>
  <si>
    <t>КСК "Толстая лошадь"
Московская обл.</t>
  </si>
  <si>
    <t>025900</t>
  </si>
  <si>
    <t>009522</t>
  </si>
  <si>
    <r>
      <t xml:space="preserve">ДУШЕЧКИНА
</t>
    </r>
    <r>
      <rPr>
        <sz val="9"/>
        <rFont val="Times New Roman"/>
        <family val="1"/>
      </rPr>
      <t>Татиана, 1999</t>
    </r>
  </si>
  <si>
    <t>009188</t>
  </si>
  <si>
    <t>Крюкова О.</t>
  </si>
  <si>
    <r>
      <t xml:space="preserve">КУЦЕНКО
</t>
    </r>
    <r>
      <rPr>
        <sz val="9"/>
        <rFont val="Times New Roman"/>
        <family val="1"/>
      </rPr>
      <t>Полина, 1998</t>
    </r>
  </si>
  <si>
    <r>
      <t xml:space="preserve">ВИННИК
</t>
    </r>
    <r>
      <rPr>
        <sz val="9"/>
        <rFont val="Times New Roman"/>
        <family val="1"/>
      </rPr>
      <t>Ксения, 2000</t>
    </r>
  </si>
  <si>
    <t>005099</t>
  </si>
  <si>
    <t>010497</t>
  </si>
  <si>
    <t>008495</t>
  </si>
  <si>
    <r>
      <t xml:space="preserve">БАЖЕНОВА
</t>
    </r>
    <r>
      <rPr>
        <sz val="9"/>
        <rFont val="Times New Roman"/>
        <family val="1"/>
      </rPr>
      <t>Вероника, 1997</t>
    </r>
  </si>
  <si>
    <t>009894</t>
  </si>
  <si>
    <r>
      <t xml:space="preserve">ЗВЕЗДОЧЕТ-03, </t>
    </r>
    <r>
      <rPr>
        <sz val="9"/>
        <rFont val="Times New Roman"/>
        <family val="1"/>
      </rPr>
      <t>мер., вор., трак., Зевс
к/з "Олимп Кубани"</t>
    </r>
  </si>
  <si>
    <r>
      <t xml:space="preserve">ЛЕТС ГОУ-06, </t>
    </r>
    <r>
      <rPr>
        <sz val="9"/>
        <rFont val="Times New Roman"/>
        <family val="1"/>
      </rPr>
      <t>мер., сер., ганн., Германия</t>
    </r>
  </si>
  <si>
    <r>
      <t xml:space="preserve">ВОЛОВИКОВА
</t>
    </r>
    <r>
      <rPr>
        <sz val="9"/>
        <rFont val="Times New Roman"/>
        <family val="1"/>
      </rPr>
      <t>Александра, 2001</t>
    </r>
  </si>
  <si>
    <r>
      <t xml:space="preserve">ФЕРАРИЯ-01, </t>
    </r>
    <r>
      <rPr>
        <sz val="10"/>
        <rFont val="Times New Roman"/>
        <family val="1"/>
      </rPr>
      <t>коб., рыж., ЧВ, Хайк, Россия</t>
    </r>
  </si>
  <si>
    <t>Юнаева В.</t>
  </si>
  <si>
    <r>
      <t xml:space="preserve">ЗАЙЧЕНКО
</t>
    </r>
    <r>
      <rPr>
        <sz val="9"/>
        <rFont val="Times New Roman"/>
        <family val="1"/>
      </rPr>
      <t>София</t>
    </r>
  </si>
  <si>
    <t>024994</t>
  </si>
  <si>
    <r>
      <t xml:space="preserve">ЛОТОС-98, </t>
    </r>
    <r>
      <rPr>
        <sz val="9"/>
        <rFont val="Times New Roman"/>
        <family val="1"/>
      </rPr>
      <t>жер., гнед., латв., Лакмус</t>
    </r>
  </si>
  <si>
    <t>002390</t>
  </si>
  <si>
    <t>Минаев А.</t>
  </si>
  <si>
    <r>
      <t xml:space="preserve">ГРИВКОВСКАЯ
</t>
    </r>
    <r>
      <rPr>
        <sz val="9"/>
        <rFont val="Times New Roman"/>
        <family val="1"/>
      </rPr>
      <t>Вероника</t>
    </r>
  </si>
  <si>
    <t>020089</t>
  </si>
  <si>
    <r>
      <t xml:space="preserve">ОЛИВЕР-95, </t>
    </r>
    <r>
      <rPr>
        <sz val="9"/>
        <rFont val="Times New Roman"/>
        <family val="1"/>
      </rPr>
      <t>мер., рыж., трак., Обряд, Россия</t>
    </r>
  </si>
  <si>
    <t>001269</t>
  </si>
  <si>
    <t>Федотова Е.</t>
  </si>
  <si>
    <t>ЧВ
Москва</t>
  </si>
  <si>
    <r>
      <t xml:space="preserve">ЮРЬЕВА
</t>
    </r>
    <r>
      <rPr>
        <sz val="9"/>
        <rFont val="Times New Roman"/>
        <family val="1"/>
      </rPr>
      <t>Елена</t>
    </r>
  </si>
  <si>
    <t>006488</t>
  </si>
  <si>
    <r>
      <t xml:space="preserve">ДОМИНГО-06, </t>
    </r>
    <r>
      <rPr>
        <sz val="9"/>
        <rFont val="Times New Roman"/>
        <family val="1"/>
      </rPr>
      <t>мер., гнед., Дон Фредерико, Германия</t>
    </r>
  </si>
  <si>
    <t>003662</t>
  </si>
  <si>
    <t>Юрьева Е.</t>
  </si>
  <si>
    <r>
      <t xml:space="preserve">БЕЛИКОВ
</t>
    </r>
    <r>
      <rPr>
        <sz val="9"/>
        <rFont val="Times New Roman"/>
        <family val="1"/>
      </rPr>
      <t>Владимир</t>
    </r>
  </si>
  <si>
    <r>
      <t>ВУДВОРД-01,</t>
    </r>
    <r>
      <rPr>
        <sz val="9"/>
        <rFont val="Times New Roman"/>
        <family val="1"/>
      </rPr>
      <t xml:space="preserve"> мер., рыж., ганн., Вальдензее, Калининградский к/з</t>
    </r>
  </si>
  <si>
    <t>000773</t>
  </si>
  <si>
    <t>Дильдина В.</t>
  </si>
  <si>
    <r>
      <t xml:space="preserve">БАЛАЯН
</t>
    </r>
    <r>
      <rPr>
        <sz val="9"/>
        <rFont val="Times New Roman"/>
        <family val="1"/>
      </rPr>
      <t>Марина</t>
    </r>
  </si>
  <si>
    <t>012589</t>
  </si>
  <si>
    <r>
      <t>АВРАЛ-02,</t>
    </r>
    <r>
      <rPr>
        <sz val="9"/>
        <rFont val="Times New Roman"/>
        <family val="1"/>
      </rPr>
      <t xml:space="preserve"> мер., сер., ганн., к/з "Олимп Кубани"</t>
    </r>
  </si>
  <si>
    <t>003296</t>
  </si>
  <si>
    <t>Балаян Г.</t>
  </si>
  <si>
    <t>КСК "АлинМак"
Московская обл.</t>
  </si>
  <si>
    <r>
      <t xml:space="preserve">ЛОСЕВА
</t>
    </r>
    <r>
      <rPr>
        <sz val="9"/>
        <rFont val="Times New Roman"/>
        <family val="1"/>
      </rPr>
      <t>Светлана</t>
    </r>
  </si>
  <si>
    <t>005583</t>
  </si>
  <si>
    <r>
      <t xml:space="preserve">ДЕЛАНО-08, </t>
    </r>
    <r>
      <rPr>
        <sz val="9"/>
        <rFont val="Times New Roman"/>
        <family val="1"/>
      </rPr>
      <t>мер., гнед., голл.тепл., Негро, Голландия</t>
    </r>
  </si>
  <si>
    <t>012153</t>
  </si>
  <si>
    <t>Дуброва Г.</t>
  </si>
  <si>
    <t>ЧВ
Московская обл.</t>
  </si>
  <si>
    <r>
      <t xml:space="preserve">СОГДИАНА-08, </t>
    </r>
    <r>
      <rPr>
        <sz val="9"/>
        <rFont val="Times New Roman"/>
        <family val="1"/>
      </rPr>
      <t>коб., гнед., ганн., Сбор, ГЗК "Кировская"</t>
    </r>
  </si>
  <si>
    <t>Ездаков А.</t>
  </si>
  <si>
    <t>Кировская обл.</t>
  </si>
  <si>
    <r>
      <t xml:space="preserve">КОЛОРАДО-07, </t>
    </r>
    <r>
      <rPr>
        <sz val="9"/>
        <rFont val="Times New Roman"/>
        <family val="1"/>
      </rPr>
      <t xml:space="preserve"> мер., т.-гнед., голл.тепл., Обелиск, Голландия</t>
    </r>
  </si>
  <si>
    <t>013082</t>
  </si>
  <si>
    <t>Резник И.</t>
  </si>
  <si>
    <r>
      <t xml:space="preserve">СЕКУЛИЧ
</t>
    </r>
    <r>
      <rPr>
        <sz val="9"/>
        <rFont val="Times New Roman"/>
        <family val="1"/>
      </rPr>
      <t>Дарья, 1998</t>
    </r>
  </si>
  <si>
    <t>006098</t>
  </si>
  <si>
    <r>
      <t xml:space="preserve">НЕАПОЛЬ-02, </t>
    </r>
    <r>
      <rPr>
        <sz val="9"/>
        <rFont val="Times New Roman"/>
        <family val="1"/>
      </rPr>
      <t>мер., гнед., трак., Побег, Россия</t>
    </r>
  </si>
  <si>
    <t>002467</t>
  </si>
  <si>
    <t>ЦСКА</t>
  </si>
  <si>
    <t>СДЮШОР ЦСКА
Москва</t>
  </si>
  <si>
    <r>
      <t xml:space="preserve">МАРЦИПАН-02, </t>
    </r>
    <r>
      <rPr>
        <sz val="9"/>
        <rFont val="Times New Roman"/>
        <family val="1"/>
      </rPr>
      <t>мер., т.-гнед., трак., Порох, Кировский к/з</t>
    </r>
  </si>
  <si>
    <t>002573</t>
  </si>
  <si>
    <t>Вальика Е.</t>
  </si>
  <si>
    <r>
      <t xml:space="preserve">ЧАБРОВА
</t>
    </r>
    <r>
      <rPr>
        <sz val="9"/>
        <rFont val="Times New Roman"/>
        <family val="1"/>
      </rPr>
      <t>Мария, 1999</t>
    </r>
  </si>
  <si>
    <r>
      <t xml:space="preserve">ВОДЕВИЛЬ-98, </t>
    </r>
    <r>
      <rPr>
        <sz val="9"/>
        <rFont val="Times New Roman"/>
        <family val="1"/>
      </rPr>
      <t>жер., рыж., ганн., Вертопрах</t>
    </r>
  </si>
  <si>
    <t>000066</t>
  </si>
  <si>
    <t>Винницкая Ю.</t>
  </si>
  <si>
    <t>СДЮШОР "Юность Москвы-Битца"</t>
  </si>
  <si>
    <r>
      <t xml:space="preserve">КОЗИЧЕВА
</t>
    </r>
    <r>
      <rPr>
        <sz val="9"/>
        <rFont val="Times New Roman"/>
        <family val="1"/>
      </rPr>
      <t>Анастасия</t>
    </r>
  </si>
  <si>
    <t>010093</t>
  </si>
  <si>
    <r>
      <t>ЭЛЬ КАПОНЕ-09,</t>
    </r>
    <r>
      <rPr>
        <sz val="9"/>
        <rFont val="Times New Roman"/>
        <family val="1"/>
      </rPr>
      <t xml:space="preserve"> мер., гнед, голл.тепл.</t>
    </r>
  </si>
  <si>
    <t>011198</t>
  </si>
  <si>
    <t>Першина Е.</t>
  </si>
  <si>
    <r>
      <t xml:space="preserve">ПЧЕЛИНА
</t>
    </r>
    <r>
      <rPr>
        <sz val="9"/>
        <rFont val="Times New Roman"/>
        <family val="1"/>
      </rPr>
      <t>Татьяна</t>
    </r>
  </si>
  <si>
    <t>004973</t>
  </si>
  <si>
    <r>
      <t xml:space="preserve">ШАПО-07, </t>
    </r>
    <r>
      <rPr>
        <sz val="9"/>
        <rFont val="Times New Roman"/>
        <family val="1"/>
      </rPr>
      <t>мер., вор., голл., Дримкэтчер</t>
    </r>
  </si>
  <si>
    <t>013635</t>
  </si>
  <si>
    <t>Захаров Н.</t>
  </si>
  <si>
    <t>КСК "Отрада"
Московская обл.</t>
  </si>
  <si>
    <r>
      <t xml:space="preserve">ЕГАРМИНА
</t>
    </r>
    <r>
      <rPr>
        <sz val="9"/>
        <rFont val="Times New Roman"/>
        <family val="1"/>
      </rPr>
      <t>Елизавета, 1997</t>
    </r>
  </si>
  <si>
    <r>
      <t xml:space="preserve">СУЛТАН ОФ СВИНГ-02, </t>
    </r>
    <r>
      <rPr>
        <sz val="9"/>
        <rFont val="Times New Roman"/>
        <family val="1"/>
      </rPr>
      <t>мер., гнед., дат.тепл., Schwadroneur, Эстония</t>
    </r>
  </si>
  <si>
    <t>Егармина М.</t>
  </si>
  <si>
    <t>СДЮСШОР по ЛВС
Московская обл.</t>
  </si>
  <si>
    <r>
      <t xml:space="preserve">ШАРАБЯН
</t>
    </r>
    <r>
      <rPr>
        <sz val="9"/>
        <rFont val="Times New Roman"/>
        <family val="1"/>
      </rPr>
      <t>Елизавета, 1997</t>
    </r>
  </si>
  <si>
    <t>003397</t>
  </si>
  <si>
    <r>
      <t xml:space="preserve">ЗЕМФИР-07, </t>
    </r>
    <r>
      <rPr>
        <sz val="9"/>
        <rFont val="Times New Roman"/>
        <family val="1"/>
      </rPr>
      <t>мер., вор., трак.</t>
    </r>
  </si>
  <si>
    <t>009525</t>
  </si>
  <si>
    <t>Битца, К.К.</t>
  </si>
  <si>
    <r>
      <t xml:space="preserve">АКСЕНОВ
</t>
    </r>
    <r>
      <rPr>
        <sz val="9"/>
        <rFont val="Times New Roman"/>
        <family val="1"/>
      </rPr>
      <t>Денис, 2001</t>
    </r>
  </si>
  <si>
    <t>001001</t>
  </si>
  <si>
    <r>
      <t xml:space="preserve">ДАНЗАРО-02, </t>
    </r>
    <r>
      <rPr>
        <sz val="9"/>
        <rFont val="Times New Roman"/>
        <family val="1"/>
      </rPr>
      <t>мер., вор., ганн., Де Ниро, Германия</t>
    </r>
  </si>
  <si>
    <t>013525</t>
  </si>
  <si>
    <t>Аксенов Д.</t>
  </si>
  <si>
    <t>СДЮШОР "Белка"
Московская обл.</t>
  </si>
  <si>
    <r>
      <t xml:space="preserve">ГЕРМАНИК-04, </t>
    </r>
    <r>
      <rPr>
        <sz val="9"/>
        <rFont val="Times New Roman"/>
        <family val="1"/>
      </rPr>
      <t>мер., т.-гнед., трак., Капрал, к/з им. Доватора</t>
    </r>
  </si>
  <si>
    <t>010037</t>
  </si>
  <si>
    <t>Петрова Н.</t>
  </si>
  <si>
    <r>
      <t xml:space="preserve">НИКУЛИНА
</t>
    </r>
    <r>
      <rPr>
        <sz val="9"/>
        <rFont val="Times New Roman"/>
        <family val="1"/>
      </rPr>
      <t>Светлана</t>
    </r>
  </si>
  <si>
    <t>000377</t>
  </si>
  <si>
    <r>
      <t xml:space="preserve">БАЗАР-99, </t>
    </r>
    <r>
      <rPr>
        <sz val="9"/>
        <rFont val="Times New Roman"/>
        <family val="1"/>
      </rPr>
      <t>мер., рыж., дон., Зимовниковский к/з</t>
    </r>
  </si>
  <si>
    <t>010274</t>
  </si>
  <si>
    <t>Бутенина М.</t>
  </si>
  <si>
    <t>КСК "Созвездие"
Московская обл.</t>
  </si>
  <si>
    <t>Всероссийские соревнования по выездке</t>
  </si>
  <si>
    <t>на призы Председателя Попечительского Совета</t>
  </si>
  <si>
    <t>Национального Фонда Святого Трифона, 4 этап</t>
  </si>
  <si>
    <t>МАСТЕР-ЛИСТ</t>
  </si>
  <si>
    <t>27 - 28 ноября 2015 г.</t>
  </si>
  <si>
    <t>№ п/п</t>
  </si>
  <si>
    <t>Фамилия, 
имя всадника</t>
  </si>
  <si>
    <t>Рег. 
№ всадника</t>
  </si>
  <si>
    <t>Звание, 
разряд</t>
  </si>
  <si>
    <t>Рег.
№ лошади</t>
  </si>
  <si>
    <t>007279</t>
  </si>
  <si>
    <t>Орлова И.</t>
  </si>
  <si>
    <r>
      <t xml:space="preserve">СУЛЕЙМАНОВА
</t>
    </r>
    <r>
      <rPr>
        <sz val="9"/>
        <rFont val="Times New Roman"/>
        <family val="1"/>
      </rPr>
      <t>Альбина</t>
    </r>
  </si>
  <si>
    <t>000879</t>
  </si>
  <si>
    <r>
      <t xml:space="preserve">ЭСТРЕЛЛА-08, </t>
    </r>
    <r>
      <rPr>
        <sz val="9"/>
        <rFont val="Times New Roman"/>
        <family val="1"/>
      </rPr>
      <t>коб., сер., голш., Эксперт, Латвия</t>
    </r>
  </si>
  <si>
    <t>014701</t>
  </si>
  <si>
    <t>Сулейманова А.</t>
  </si>
  <si>
    <t>Республика Башкортостан</t>
  </si>
  <si>
    <r>
      <t xml:space="preserve">ИГНАТОВА
</t>
    </r>
    <r>
      <rPr>
        <sz val="9"/>
        <rFont val="Times New Roman"/>
        <family val="1"/>
      </rPr>
      <t>Ольга</t>
    </r>
  </si>
  <si>
    <t>000888</t>
  </si>
  <si>
    <r>
      <t xml:space="preserve">БАХРЕЙН-04, </t>
    </r>
    <r>
      <rPr>
        <sz val="9"/>
        <rFont val="Times New Roman"/>
        <family val="1"/>
      </rPr>
      <t>жер., т.-гнед., венг., Хауз ех Хорезм, ЗАО им. С.М.Кирова</t>
    </r>
  </si>
  <si>
    <t>Игнатова О.</t>
  </si>
  <si>
    <r>
      <t xml:space="preserve">ПОТАПОВА
</t>
    </r>
    <r>
      <rPr>
        <sz val="9"/>
        <rFont val="Times New Roman"/>
        <family val="1"/>
      </rPr>
      <t>Валентина, 2004</t>
    </r>
  </si>
  <si>
    <t>001104</t>
  </si>
  <si>
    <r>
      <t xml:space="preserve">ДАМИРО Z-04, </t>
    </r>
    <r>
      <rPr>
        <sz val="9"/>
        <rFont val="Times New Roman"/>
        <family val="1"/>
      </rPr>
      <t>мер., гнед., бельг., Олимпик Рамиро</t>
    </r>
  </si>
  <si>
    <t>004703</t>
  </si>
  <si>
    <t>Швыдкина С.</t>
  </si>
  <si>
    <r>
      <t xml:space="preserve">МАРТЬЯНОВА
</t>
    </r>
    <r>
      <rPr>
        <sz val="9"/>
        <rFont val="Times New Roman"/>
        <family val="1"/>
      </rPr>
      <t>Наталья</t>
    </r>
  </si>
  <si>
    <t>001189</t>
  </si>
  <si>
    <r>
      <t xml:space="preserve">КУРШАВЕЛЬ-05, </t>
    </r>
    <r>
      <rPr>
        <sz val="9"/>
        <rFont val="Times New Roman"/>
        <family val="1"/>
      </rPr>
      <t>мер., гнед., ганн., Кайот Аглы, Калиниградский к/з</t>
    </r>
  </si>
  <si>
    <t>012838</t>
  </si>
  <si>
    <t>Радченко А.</t>
  </si>
  <si>
    <r>
      <t xml:space="preserve">КОКОВИНА
</t>
    </r>
    <r>
      <rPr>
        <sz val="9"/>
        <rFont val="Times New Roman"/>
        <family val="1"/>
      </rPr>
      <t>Екатерина</t>
    </r>
  </si>
  <si>
    <t>001584</t>
  </si>
  <si>
    <r>
      <t xml:space="preserve">КОНТЭ РИКО-11, </t>
    </r>
    <r>
      <rPr>
        <sz val="9"/>
        <rFont val="Times New Roman"/>
        <family val="1"/>
      </rPr>
      <t>жер., гнед., ганн., Monte Bellini, Германия</t>
    </r>
  </si>
  <si>
    <t>015355</t>
  </si>
  <si>
    <t>Шейко О.</t>
  </si>
  <si>
    <t>Ганноверский клуб России-
ПКХ "Элитар"</t>
  </si>
  <si>
    <r>
      <t xml:space="preserve">АЛЕКСАНДРОВА
</t>
    </r>
    <r>
      <rPr>
        <sz val="9"/>
        <rFont val="Times New Roman"/>
        <family val="1"/>
      </rPr>
      <t>Галина</t>
    </r>
  </si>
  <si>
    <t>002166</t>
  </si>
  <si>
    <r>
      <t>ПАДИШАХ-96,</t>
    </r>
    <r>
      <rPr>
        <sz val="9"/>
        <rFont val="Times New Roman"/>
        <family val="1"/>
      </rPr>
      <t xml:space="preserve"> мер., вор., трак., Анонс, Красноярский ГАУ племферма</t>
    </r>
  </si>
  <si>
    <t>009322</t>
  </si>
  <si>
    <t>Александрова Г.</t>
  </si>
  <si>
    <r>
      <t xml:space="preserve">ТИТАН-00, </t>
    </r>
    <r>
      <rPr>
        <sz val="9"/>
        <rFont val="Times New Roman"/>
        <family val="1"/>
      </rPr>
      <t>мер., вор., голл.тепл., Роналдо, Голландия</t>
    </r>
  </si>
  <si>
    <t>015301</t>
  </si>
  <si>
    <r>
      <t xml:space="preserve">КОЛОСОВ
</t>
    </r>
    <r>
      <rPr>
        <sz val="9"/>
        <rFont val="Times New Roman"/>
        <family val="1"/>
      </rPr>
      <t>Владислав</t>
    </r>
  </si>
  <si>
    <t>002960</t>
  </si>
  <si>
    <r>
      <t>ЛАУРЕНТИО-04,</t>
    </r>
    <r>
      <rPr>
        <sz val="9"/>
        <rFont val="Times New Roman"/>
        <family val="1"/>
      </rPr>
      <t xml:space="preserve"> мер., гнед., ольд., Laurentio</t>
    </r>
  </si>
  <si>
    <t>006531</t>
  </si>
  <si>
    <t>Поспелов Д.А.
..</t>
  </si>
  <si>
    <t>НКП "РУСЬ"
Московская обл.</t>
  </si>
  <si>
    <r>
      <t xml:space="preserve">ВОЛКОВА
</t>
    </r>
    <r>
      <rPr>
        <sz val="9"/>
        <rFont val="Times New Roman"/>
        <family val="1"/>
      </rPr>
      <t>Анастасия, 1998</t>
    </r>
  </si>
  <si>
    <t>003298</t>
  </si>
  <si>
    <r>
      <t>РАФАЭЛЬ-00,</t>
    </r>
    <r>
      <rPr>
        <sz val="9"/>
        <rFont val="Times New Roman"/>
        <family val="1"/>
      </rPr>
      <t xml:space="preserve"> мер., рыж., УВП, Врегат, Беларусь</t>
    </r>
  </si>
  <si>
    <t>003142</t>
  </si>
  <si>
    <t>Волкова А.</t>
  </si>
  <si>
    <t>СДЮЩОР
г. Калуга</t>
  </si>
  <si>
    <r>
      <t xml:space="preserve">БОРОДИНА
</t>
    </r>
    <r>
      <rPr>
        <sz val="9"/>
        <rFont val="Times New Roman"/>
        <family val="1"/>
      </rPr>
      <t>Юлия</t>
    </r>
  </si>
  <si>
    <t>003585</t>
  </si>
  <si>
    <r>
      <t xml:space="preserve">ФОРТУНА-06, </t>
    </r>
    <r>
      <rPr>
        <sz val="9"/>
        <rFont val="Times New Roman"/>
        <family val="1"/>
      </rPr>
      <t>коб., рыж., буд., Форт, к/з им. Кирова, Россия</t>
    </r>
  </si>
  <si>
    <t>006039</t>
  </si>
  <si>
    <t>Бородина Ю.</t>
  </si>
  <si>
    <t>КСК "Атлас-Парк"
Московская обл.</t>
  </si>
  <si>
    <r>
      <t xml:space="preserve">АРЖАЕВА
</t>
    </r>
    <r>
      <rPr>
        <sz val="9"/>
        <rFont val="Times New Roman"/>
        <family val="1"/>
      </rPr>
      <t>Ольга, 2004</t>
    </r>
  </si>
  <si>
    <t>003704</t>
  </si>
  <si>
    <r>
      <t xml:space="preserve">ВЬЮГА-98, </t>
    </r>
    <r>
      <rPr>
        <sz val="9"/>
        <rFont val="Times New Roman"/>
        <family val="1"/>
      </rPr>
      <t>коб., вор., буд., Град, Ставропольский край</t>
    </r>
  </si>
  <si>
    <t>012821</t>
  </si>
  <si>
    <t>Аржаева Н.</t>
  </si>
  <si>
    <t>КФХ "Ольгино"
Московская обл.</t>
  </si>
  <si>
    <r>
      <t xml:space="preserve">РОМИКА-07 (147), </t>
    </r>
    <r>
      <rPr>
        <sz val="9"/>
        <rFont val="Times New Roman"/>
        <family val="1"/>
      </rPr>
      <t>коб., рыж., нем.райд пони, Махно Карвин, Германия</t>
    </r>
  </si>
  <si>
    <t>014366</t>
  </si>
  <si>
    <r>
      <t xml:space="preserve">ГОЛЫШЕВ
</t>
    </r>
    <r>
      <rPr>
        <sz val="9"/>
        <rFont val="Times New Roman"/>
        <family val="1"/>
      </rPr>
      <t>Алексей, 2005</t>
    </r>
  </si>
  <si>
    <t>003905</t>
  </si>
  <si>
    <t>3ю</t>
  </si>
  <si>
    <r>
      <t xml:space="preserve">ДЖИПСИ СТЭБЛС ДАЙМОНД-06 </t>
    </r>
    <r>
      <rPr>
        <sz val="9"/>
        <rFont val="Times New Roman"/>
        <family val="1"/>
      </rPr>
      <t>(122), мер., сер., уэльс.пони, Koetshuis Moonshine</t>
    </r>
  </si>
  <si>
    <t>005776</t>
  </si>
  <si>
    <r>
      <t xml:space="preserve">ИВАНИНА
</t>
    </r>
    <r>
      <rPr>
        <sz val="9"/>
        <rFont val="Times New Roman"/>
        <family val="1"/>
      </rPr>
      <t>Екатерина, 1999</t>
    </r>
  </si>
  <si>
    <t>003999</t>
  </si>
  <si>
    <r>
      <t xml:space="preserve">ПИНА-КОЛАДА-03, </t>
    </r>
    <r>
      <rPr>
        <sz val="9"/>
        <rFont val="Times New Roman"/>
        <family val="1"/>
      </rPr>
      <t>коб., вор., полукр., Пунш, Беларусьь</t>
    </r>
  </si>
  <si>
    <t>005547</t>
  </si>
  <si>
    <t>Соломатина О.</t>
  </si>
  <si>
    <r>
      <t xml:space="preserve">СМЫСЛОВА
</t>
    </r>
    <r>
      <rPr>
        <sz val="9"/>
        <rFont val="Times New Roman"/>
        <family val="1"/>
      </rPr>
      <t>Анна</t>
    </r>
  </si>
  <si>
    <t>004381</t>
  </si>
  <si>
    <r>
      <t xml:space="preserve">ПЛАТОН-05, </t>
    </r>
    <r>
      <rPr>
        <sz val="9"/>
        <rFont val="Times New Roman"/>
        <family val="1"/>
      </rPr>
      <t>мер., вор., полукр., Лабиринт, КОДЮСШ "Юность России"</t>
    </r>
  </si>
  <si>
    <t>011019</t>
  </si>
  <si>
    <t>Смыслова А.</t>
  </si>
  <si>
    <r>
      <t xml:space="preserve">БАЙГУЛОВА
</t>
    </r>
    <r>
      <rPr>
        <sz val="9"/>
        <rFont val="Times New Roman"/>
        <family val="1"/>
      </rPr>
      <t>Камилла, 2004</t>
    </r>
  </si>
  <si>
    <t>005304</t>
  </si>
  <si>
    <t>1ю</t>
  </si>
  <si>
    <r>
      <t xml:space="preserve">ЙЕЛКО ЗЕТ-03, </t>
    </r>
    <r>
      <rPr>
        <sz val="9"/>
        <rFont val="Times New Roman"/>
        <family val="1"/>
      </rPr>
      <t>мер., вор., фриз., Джаспер 366, Нидерланды</t>
    </r>
  </si>
  <si>
    <t>014210</t>
  </si>
  <si>
    <t>Байгулова Л.</t>
  </si>
  <si>
    <t>КСК "Новый век"
Москва</t>
  </si>
  <si>
    <r>
      <t xml:space="preserve">ПРОХОРОВА
</t>
    </r>
    <r>
      <rPr>
        <sz val="9"/>
        <rFont val="Times New Roman"/>
        <family val="1"/>
      </rPr>
      <t>Екатерина</t>
    </r>
  </si>
  <si>
    <t>005575</t>
  </si>
  <si>
    <r>
      <t xml:space="preserve">ПАЛАНТИН-08, </t>
    </r>
    <r>
      <rPr>
        <sz val="9"/>
        <rFont val="Times New Roman"/>
        <family val="1"/>
      </rPr>
      <t>жер., т.-гнед., трак., Тезис</t>
    </r>
  </si>
  <si>
    <t>009763</t>
  </si>
  <si>
    <t>Еремина М.</t>
  </si>
  <si>
    <r>
      <t xml:space="preserve">ЗВЯГИНЦЕВА
</t>
    </r>
    <r>
      <rPr>
        <sz val="9"/>
        <rFont val="Times New Roman"/>
        <family val="1"/>
      </rPr>
      <t>Мария</t>
    </r>
  </si>
  <si>
    <t>006078</t>
  </si>
  <si>
    <r>
      <t xml:space="preserve">ДЖАСТИН-06, </t>
    </r>
    <r>
      <rPr>
        <sz val="9"/>
        <rFont val="Times New Roman"/>
        <family val="1"/>
      </rPr>
      <t>мер., рыж, бельг.тепл, Джаз, Бельгия</t>
    </r>
  </si>
  <si>
    <t>012974</t>
  </si>
  <si>
    <t>Звягинцева М.</t>
  </si>
  <si>
    <r>
      <t xml:space="preserve">ПОПОВА
</t>
    </r>
    <r>
      <rPr>
        <sz val="9"/>
        <rFont val="Times New Roman"/>
        <family val="1"/>
      </rPr>
      <t>Екатерина</t>
    </r>
  </si>
  <si>
    <t>006890</t>
  </si>
  <si>
    <r>
      <t xml:space="preserve">КОММАНДАНТ К-07, </t>
    </r>
    <r>
      <rPr>
        <sz val="9"/>
        <rFont val="Times New Roman"/>
        <family val="1"/>
      </rPr>
      <t>мер., рыж., голл., Saffraan</t>
    </r>
  </si>
  <si>
    <t>009750</t>
  </si>
  <si>
    <t>НКП "РУСЬ"</t>
  </si>
  <si>
    <t>"Каретный двор"
НКП "РУСЬ", МО</t>
  </si>
  <si>
    <r>
      <t xml:space="preserve">ЗАХАРОВА
</t>
    </r>
    <r>
      <rPr>
        <sz val="9"/>
        <rFont val="Times New Roman"/>
        <family val="1"/>
      </rPr>
      <t>Елизавета, 2004</t>
    </r>
  </si>
  <si>
    <t>007404</t>
  </si>
  <si>
    <r>
      <t xml:space="preserve">КУРКОВА
</t>
    </r>
    <r>
      <rPr>
        <sz val="9"/>
        <rFont val="Times New Roman"/>
        <family val="1"/>
      </rPr>
      <t>Елена</t>
    </r>
  </si>
  <si>
    <t>008576</t>
  </si>
  <si>
    <r>
      <t xml:space="preserve">ПОЛЬ ГОГЕН-07, </t>
    </r>
    <r>
      <rPr>
        <sz val="9"/>
        <rFont val="Times New Roman"/>
        <family val="1"/>
      </rPr>
      <t>мер., вор., трак.-тер., Галфинд, КСК "Созвездие"</t>
    </r>
  </si>
  <si>
    <t>013025</t>
  </si>
  <si>
    <t>Куркова Е.</t>
  </si>
  <si>
    <t>КСК "Орлоff"
Московская обл.</t>
  </si>
  <si>
    <t>009104</t>
  </si>
  <si>
    <t>Хромов Н.</t>
  </si>
  <si>
    <r>
      <t xml:space="preserve">МАРАНТА-06, </t>
    </r>
    <r>
      <rPr>
        <sz val="9"/>
        <rFont val="Times New Roman"/>
        <family val="1"/>
      </rPr>
      <t>коб., св.-гнед., класс пони, Дивный</t>
    </r>
  </si>
  <si>
    <t>009058</t>
  </si>
  <si>
    <r>
      <t xml:space="preserve">КОПТЕВ
</t>
    </r>
    <r>
      <rPr>
        <sz val="9"/>
        <rFont val="Times New Roman"/>
        <family val="1"/>
      </rPr>
      <t>Александр, 2004</t>
    </r>
  </si>
  <si>
    <t>009204</t>
  </si>
  <si>
    <r>
      <t xml:space="preserve">ИГУМЕНЦЕВА
</t>
    </r>
    <r>
      <rPr>
        <sz val="9"/>
        <rFont val="Times New Roman"/>
        <family val="1"/>
      </rPr>
      <t>Ольга</t>
    </r>
  </si>
  <si>
    <r>
      <t xml:space="preserve">ИНГЛАНД СЛОТТИ-09, </t>
    </r>
    <r>
      <rPr>
        <sz val="9"/>
        <rFont val="Times New Roman"/>
        <family val="1"/>
      </rPr>
      <t>мер., гнед., 
голл., Апхилл</t>
    </r>
  </si>
  <si>
    <t>Давидовский Р.</t>
  </si>
  <si>
    <t>Романова Е.</t>
  </si>
  <si>
    <r>
      <t xml:space="preserve">ЖАРКОВА
</t>
    </r>
    <r>
      <rPr>
        <sz val="9"/>
        <rFont val="Times New Roman"/>
        <family val="1"/>
      </rPr>
      <t>Елена</t>
    </r>
  </si>
  <si>
    <t>011991</t>
  </si>
  <si>
    <r>
      <t xml:space="preserve">ВЗЛЁТ--04, </t>
    </r>
    <r>
      <rPr>
        <sz val="9"/>
        <rFont val="Times New Roman"/>
        <family val="1"/>
      </rPr>
      <t>мер., т.-гнед., трак., Забег, КСК "Остапенко", Краснодарский край</t>
    </r>
  </si>
  <si>
    <t>009327</t>
  </si>
  <si>
    <t>Жаркова Е.</t>
  </si>
  <si>
    <t>КСК "Темп"
Московская обл.</t>
  </si>
  <si>
    <r>
      <t>БУЦЕФАЛ-08,</t>
    </r>
    <r>
      <rPr>
        <sz val="9"/>
        <rFont val="Times New Roman"/>
        <family val="1"/>
      </rPr>
      <t xml:space="preserve"> жер., вор., фриз., Титце</t>
    </r>
  </si>
  <si>
    <r>
      <t xml:space="preserve">ДЕЛЬФИН-04, </t>
    </r>
    <r>
      <rPr>
        <sz val="9"/>
        <rFont val="Times New Roman"/>
        <family val="1"/>
      </rPr>
      <t>мер,т.-гнед., УВ, Еней, Украина</t>
    </r>
  </si>
  <si>
    <r>
      <t xml:space="preserve">ИВАНОВА
</t>
    </r>
    <r>
      <rPr>
        <sz val="9"/>
        <rFont val="Times New Roman"/>
        <family val="1"/>
      </rPr>
      <t>Надежда</t>
    </r>
  </si>
  <si>
    <t>014786</t>
  </si>
  <si>
    <r>
      <t xml:space="preserve">ВЕДЕНЕЕВА
</t>
    </r>
    <r>
      <rPr>
        <sz val="9"/>
        <rFont val="Times New Roman"/>
        <family val="1"/>
      </rPr>
      <t>Мария</t>
    </r>
  </si>
  <si>
    <t>015887</t>
  </si>
  <si>
    <r>
      <t xml:space="preserve">РОБЕРТА-09, </t>
    </r>
    <r>
      <rPr>
        <sz val="9"/>
        <rFont val="Times New Roman"/>
        <family val="1"/>
      </rPr>
      <t>коб., рыж., полукр., Романтикер</t>
    </r>
  </si>
  <si>
    <t>007521</t>
  </si>
  <si>
    <t>Владиславова Н.</t>
  </si>
  <si>
    <r>
      <t xml:space="preserve">САНДРАКОВА
</t>
    </r>
    <r>
      <rPr>
        <sz val="9"/>
        <rFont val="Times New Roman"/>
        <family val="1"/>
      </rPr>
      <t>Дарья, 2001</t>
    </r>
  </si>
  <si>
    <t>016501</t>
  </si>
  <si>
    <r>
      <t xml:space="preserve">ЛЕВКОЙ-09, </t>
    </r>
    <r>
      <rPr>
        <sz val="9"/>
        <rFont val="Times New Roman"/>
        <family val="1"/>
      </rPr>
      <t>жер., т.-гнед., голш., Ле Жоли, к/з "Кавказ"</t>
    </r>
  </si>
  <si>
    <t>011126</t>
  </si>
  <si>
    <t>Рожкова Е.</t>
  </si>
  <si>
    <r>
      <t xml:space="preserve">ГОЛУБЕВА
</t>
    </r>
    <r>
      <rPr>
        <sz val="9"/>
        <rFont val="Times New Roman"/>
        <family val="1"/>
      </rPr>
      <t>Марина, 2003</t>
    </r>
  </si>
  <si>
    <t>016903</t>
  </si>
  <si>
    <r>
      <t xml:space="preserve">ЛЮКС-09, </t>
    </r>
    <r>
      <rPr>
        <sz val="9"/>
        <rFont val="Times New Roman"/>
        <family val="1"/>
      </rPr>
      <t>мер., гнед., уэльс.пони, Ти Коэтшус Муншайн</t>
    </r>
  </si>
  <si>
    <t>014776</t>
  </si>
  <si>
    <r>
      <t xml:space="preserve">ГОЛУБЕВА
</t>
    </r>
    <r>
      <rPr>
        <sz val="9"/>
        <rFont val="Times New Roman"/>
        <family val="1"/>
      </rPr>
      <t>Екатерина, 2003</t>
    </r>
  </si>
  <si>
    <t>017003</t>
  </si>
  <si>
    <r>
      <t xml:space="preserve">ГОТИКА-07, </t>
    </r>
    <r>
      <rPr>
        <sz val="9"/>
        <rFont val="Times New Roman"/>
        <family val="1"/>
      </rPr>
      <t>коб., вор., рус.верх., Коринф</t>
    </r>
  </si>
  <si>
    <t>008659</t>
  </si>
  <si>
    <t>Зедина Ю.</t>
  </si>
  <si>
    <r>
      <t xml:space="preserve">КИСИЛЕВИЧ
</t>
    </r>
    <r>
      <rPr>
        <sz val="9"/>
        <rFont val="Times New Roman"/>
        <family val="1"/>
      </rPr>
      <t>Елена</t>
    </r>
  </si>
  <si>
    <t>017990</t>
  </si>
  <si>
    <r>
      <t>КРАП ЛАГ-11,</t>
    </r>
    <r>
      <rPr>
        <sz val="9"/>
        <rFont val="Times New Roman"/>
        <family val="1"/>
      </rPr>
      <t xml:space="preserve"> мер., сер., орл.рыс.</t>
    </r>
  </si>
  <si>
    <t>на оформ.</t>
  </si>
  <si>
    <t>Попов М.</t>
  </si>
  <si>
    <r>
      <t xml:space="preserve">СУХОВА
</t>
    </r>
    <r>
      <rPr>
        <sz val="9"/>
        <rFont val="Times New Roman"/>
        <family val="1"/>
      </rPr>
      <t>Таисия, 2001</t>
    </r>
  </si>
  <si>
    <t>019201</t>
  </si>
  <si>
    <r>
      <t xml:space="preserve">БЛАГОВЕСТ-05, </t>
    </r>
    <r>
      <rPr>
        <sz val="9"/>
        <rFont val="Times New Roman"/>
        <family val="1"/>
      </rPr>
      <t>мер., сер., орл.</t>
    </r>
  </si>
  <si>
    <t>013541</t>
  </si>
  <si>
    <t>Сухова Н.</t>
  </si>
  <si>
    <r>
      <t xml:space="preserve">БОГДАНОВИЧ
</t>
    </r>
    <r>
      <rPr>
        <sz val="9"/>
        <rFont val="Times New Roman"/>
        <family val="1"/>
      </rPr>
      <t>Ангелина</t>
    </r>
  </si>
  <si>
    <t>021391</t>
  </si>
  <si>
    <r>
      <t xml:space="preserve">ПАТАРАЯ
</t>
    </r>
    <r>
      <rPr>
        <sz val="9"/>
        <rFont val="Times New Roman"/>
        <family val="1"/>
      </rPr>
      <t>Иоанна, 2002</t>
    </r>
  </si>
  <si>
    <t>021402</t>
  </si>
  <si>
    <r>
      <t xml:space="preserve">САН ВЕЛЬТИНО-09, </t>
    </r>
    <r>
      <rPr>
        <sz val="9"/>
        <rFont val="Times New Roman"/>
        <family val="1"/>
      </rPr>
      <t>мер., вор., ольд., Сан Амур</t>
    </r>
  </si>
  <si>
    <t>013674</t>
  </si>
  <si>
    <t>Патарая Я.</t>
  </si>
  <si>
    <t>КСК "Дивный"
Московская обл.</t>
  </si>
  <si>
    <r>
      <t xml:space="preserve">БРЕНТ ВАН ДЕ ВОССТАГ-08, </t>
    </r>
    <r>
      <rPr>
        <sz val="9"/>
        <rFont val="Times New Roman"/>
        <family val="1"/>
      </rPr>
      <t>мер., вор., арабо-фриз.</t>
    </r>
  </si>
  <si>
    <t>009864</t>
  </si>
  <si>
    <r>
      <t xml:space="preserve">УЕЗДНАЯ
</t>
    </r>
    <r>
      <rPr>
        <sz val="9"/>
        <rFont val="Times New Roman"/>
        <family val="1"/>
      </rPr>
      <t>Екатерина, 2002</t>
    </r>
  </si>
  <si>
    <t>023702</t>
  </si>
  <si>
    <r>
      <t xml:space="preserve">АККОРД-03, </t>
    </r>
    <r>
      <rPr>
        <sz val="9"/>
        <rFont val="Times New Roman"/>
        <family val="1"/>
      </rPr>
      <t>мер., вор., латв., Ауторс, Латвия</t>
    </r>
  </si>
  <si>
    <t>013019</t>
  </si>
  <si>
    <t>Додатко М.</t>
  </si>
  <si>
    <t>КСК "Южный"
Московская обл.</t>
  </si>
  <si>
    <r>
      <t xml:space="preserve">ЭСТАМП-04, </t>
    </r>
    <r>
      <rPr>
        <sz val="9"/>
        <rFont val="Times New Roman"/>
        <family val="1"/>
      </rPr>
      <t>мер., рыж, трак., Сапфир 10, к/з "Кавказ"</t>
    </r>
  </si>
  <si>
    <t>014350</t>
  </si>
  <si>
    <t>Богомолова И.</t>
  </si>
  <si>
    <t>023799</t>
  </si>
  <si>
    <r>
      <t xml:space="preserve">БАРД-03, </t>
    </r>
    <r>
      <rPr>
        <sz val="9"/>
        <rFont val="Times New Roman"/>
        <family val="1"/>
      </rPr>
      <t>мер., т.-рыж., ганн., Бомонд, Россия</t>
    </r>
  </si>
  <si>
    <t>001820</t>
  </si>
  <si>
    <t>Лебедев М.</t>
  </si>
  <si>
    <r>
      <t xml:space="preserve">ВАЛЕНТИНО-02, </t>
    </r>
    <r>
      <rPr>
        <sz val="9"/>
        <rFont val="Times New Roman"/>
        <family val="1"/>
      </rPr>
      <t>жер., т.-гнед., ганн., Волшебник 16, к/з "Георгенбург"</t>
    </r>
  </si>
  <si>
    <t>Григорян К.</t>
  </si>
  <si>
    <r>
      <t xml:space="preserve">ПЧЕЛИН
</t>
    </r>
    <r>
      <rPr>
        <sz val="9"/>
        <rFont val="Times New Roman"/>
        <family val="1"/>
      </rPr>
      <t>Роман</t>
    </r>
  </si>
  <si>
    <t>027195</t>
  </si>
  <si>
    <r>
      <t xml:space="preserve">ГУЛЬФИТ-00, </t>
    </r>
    <r>
      <rPr>
        <sz val="9"/>
        <rFont val="Times New Roman"/>
        <family val="1"/>
      </rPr>
      <t>мер., зол.-гнед., буд., Гульден, БМКК "Прадар"</t>
    </r>
  </si>
  <si>
    <t>001706</t>
  </si>
  <si>
    <t>Лешкова И.</t>
  </si>
  <si>
    <r>
      <t xml:space="preserve">РОМАНОВА
</t>
    </r>
    <r>
      <rPr>
        <sz val="9"/>
        <rFont val="Times New Roman"/>
        <family val="1"/>
      </rPr>
      <t>София, 2001</t>
    </r>
  </si>
  <si>
    <t>027501</t>
  </si>
  <si>
    <r>
      <t>ЗОУИ-04,</t>
    </r>
    <r>
      <rPr>
        <sz val="9"/>
        <rFont val="Times New Roman"/>
        <family val="1"/>
      </rPr>
      <t xml:space="preserve"> мер., вор., голл., Флоренцио</t>
    </r>
  </si>
  <si>
    <t>012391</t>
  </si>
  <si>
    <t>Беломытцев А.</t>
  </si>
  <si>
    <r>
      <t xml:space="preserve">ДАЙМОНД ДЭНСЕР-07, </t>
    </r>
    <r>
      <rPr>
        <sz val="9"/>
        <rFont val="Times New Roman"/>
        <family val="1"/>
      </rPr>
      <t>мер., т.-гнед., ганн., Даймонд Хит</t>
    </r>
  </si>
  <si>
    <t>014716</t>
  </si>
  <si>
    <t>Романова Н.</t>
  </si>
  <si>
    <r>
      <t>БАРОНИН-04,</t>
    </r>
    <r>
      <rPr>
        <sz val="9"/>
        <rFont val="Times New Roman"/>
        <family val="1"/>
      </rPr>
      <t xml:space="preserve"> мер., рыж., великоп., Каретино К, Польша</t>
    </r>
  </si>
  <si>
    <t>Золотухин А.</t>
  </si>
  <si>
    <r>
      <t xml:space="preserve">ВАСИЛЬЕВА
</t>
    </r>
    <r>
      <rPr>
        <sz val="9"/>
        <rFont val="Times New Roman"/>
        <family val="1"/>
      </rPr>
      <t>Ирина, 1998</t>
    </r>
  </si>
  <si>
    <t>029898</t>
  </si>
  <si>
    <r>
      <t xml:space="preserve">АРГОН-00, </t>
    </r>
    <r>
      <rPr>
        <sz val="9"/>
        <rFont val="Times New Roman"/>
        <family val="1"/>
      </rPr>
      <t>мер., гнед., бельг.тепл., Сир Луи, Бельгия</t>
    </r>
  </si>
  <si>
    <t>001699</t>
  </si>
  <si>
    <t>Скипина С.</t>
  </si>
  <si>
    <r>
      <t xml:space="preserve">ДЖЕКСОН-06, </t>
    </r>
    <r>
      <rPr>
        <sz val="9"/>
        <rFont val="Times New Roman"/>
        <family val="1"/>
      </rPr>
      <t>мер., рыж., рейн., Джаз Рубин, Германия</t>
    </r>
  </si>
  <si>
    <t>006991</t>
  </si>
  <si>
    <t>Шеколинская О.</t>
  </si>
  <si>
    <t>036401</t>
  </si>
  <si>
    <r>
      <t xml:space="preserve">ЗАДОРОЖНАЯ
</t>
    </r>
    <r>
      <rPr>
        <sz val="9"/>
        <rFont val="Times New Roman"/>
        <family val="1"/>
      </rPr>
      <t>Екатерина, 1998</t>
    </r>
  </si>
  <si>
    <t>036598</t>
  </si>
  <si>
    <r>
      <t xml:space="preserve">КИПАРИС-05, </t>
    </r>
    <r>
      <rPr>
        <sz val="9"/>
        <rFont val="Times New Roman"/>
        <family val="1"/>
      </rPr>
      <t>мер., вор., ганн., Кампино, Россия</t>
    </r>
  </si>
  <si>
    <t>006728</t>
  </si>
  <si>
    <t>Задорожный О.</t>
  </si>
  <si>
    <t>037101</t>
  </si>
  <si>
    <r>
      <t xml:space="preserve">ГЛУХОВА
</t>
    </r>
    <r>
      <rPr>
        <sz val="9"/>
        <rFont val="Times New Roman"/>
        <family val="1"/>
      </rPr>
      <t>Анастасия, 1997</t>
    </r>
  </si>
  <si>
    <t>037297</t>
  </si>
  <si>
    <r>
      <t xml:space="preserve">ВАРНА-02, </t>
    </r>
    <r>
      <rPr>
        <sz val="9"/>
        <rFont val="Times New Roman"/>
        <family val="1"/>
      </rPr>
      <t>коб., гнед., ганн., Романс, Россия</t>
    </r>
  </si>
  <si>
    <t>000256</t>
  </si>
  <si>
    <r>
      <t xml:space="preserve">МАТВЕЕВА
</t>
    </r>
    <r>
      <rPr>
        <sz val="9"/>
        <rFont val="Times New Roman"/>
        <family val="1"/>
      </rPr>
      <t>Дарья, 1998</t>
    </r>
  </si>
  <si>
    <t>038498</t>
  </si>
  <si>
    <r>
      <t xml:space="preserve">ПРЕПОДОБНЫЙ-06, </t>
    </r>
    <r>
      <rPr>
        <sz val="9"/>
        <rFont val="Times New Roman"/>
        <family val="1"/>
      </rPr>
      <t>мер., гнед., трак., Пешеход, Ставропольский край</t>
    </r>
  </si>
  <si>
    <t>004593</t>
  </si>
  <si>
    <t>Хлебинская О.</t>
  </si>
  <si>
    <r>
      <t xml:space="preserve">БЕХМЕТЬЕВА
</t>
    </r>
    <r>
      <rPr>
        <sz val="9"/>
        <rFont val="Times New Roman"/>
        <family val="1"/>
      </rPr>
      <t>Лада, 2000</t>
    </r>
  </si>
  <si>
    <t>043100</t>
  </si>
  <si>
    <r>
      <t xml:space="preserve">РОДЕН-05, </t>
    </r>
    <r>
      <rPr>
        <sz val="9"/>
        <rFont val="Times New Roman"/>
        <family val="1"/>
      </rPr>
      <t>жер., гнед., РВП, Романтикер, Старожиловский к/з</t>
    </r>
  </si>
  <si>
    <t>003218</t>
  </si>
  <si>
    <t>Ставицкая О.</t>
  </si>
  <si>
    <t>Воронежская обл.</t>
  </si>
  <si>
    <r>
      <t xml:space="preserve">ЕРМОШИНА
</t>
    </r>
    <r>
      <rPr>
        <sz val="9"/>
        <rFont val="Times New Roman"/>
        <family val="1"/>
      </rPr>
      <t>Елизавета, 1998</t>
    </r>
  </si>
  <si>
    <t>045098</t>
  </si>
  <si>
    <r>
      <t>ГОЛД ФАЕР-04,</t>
    </r>
    <r>
      <rPr>
        <sz val="9"/>
        <rFont val="Times New Roman"/>
        <family val="1"/>
      </rPr>
      <t xml:space="preserve"> мер., рыж., трак., Элиот, ПФ "Зевс"</t>
    </r>
  </si>
  <si>
    <t>002554</t>
  </si>
  <si>
    <t>Ермошина Н.</t>
  </si>
  <si>
    <t>047199</t>
  </si>
  <si>
    <r>
      <t xml:space="preserve">ВАЛЛАРИС-06, </t>
    </r>
    <r>
      <rPr>
        <sz val="9"/>
        <rFont val="Times New Roman"/>
        <family val="1"/>
      </rPr>
      <t>мер., гнед., Ландессадель, Россия</t>
    </r>
  </si>
  <si>
    <t>000955</t>
  </si>
  <si>
    <t>Шабанова В.</t>
  </si>
  <si>
    <r>
      <t xml:space="preserve">ЗВЯГИНА
</t>
    </r>
    <r>
      <rPr>
        <sz val="9"/>
        <rFont val="Times New Roman"/>
        <family val="1"/>
      </rPr>
      <t>София, 1999</t>
    </r>
  </si>
  <si>
    <t>047299</t>
  </si>
  <si>
    <r>
      <t xml:space="preserve">АТЛАНТА-00, </t>
    </r>
    <r>
      <rPr>
        <sz val="9"/>
        <rFont val="Times New Roman"/>
        <family val="1"/>
      </rPr>
      <t>коб., гнед., трак., Апогей</t>
    </r>
  </si>
  <si>
    <t>002483</t>
  </si>
  <si>
    <t>Пчелина Т.</t>
  </si>
  <si>
    <t>047500</t>
  </si>
  <si>
    <r>
      <t xml:space="preserve">ОКСАМИТ-06, </t>
    </r>
    <r>
      <rPr>
        <sz val="9"/>
        <rFont val="Times New Roman"/>
        <family val="1"/>
      </rPr>
      <t>мер., гнед., УВП, Самуд, Украина</t>
    </r>
  </si>
  <si>
    <t>Кутузова Е.</t>
  </si>
  <si>
    <r>
      <t xml:space="preserve">ПАНИНА
</t>
    </r>
    <r>
      <rPr>
        <sz val="9"/>
        <rFont val="Times New Roman"/>
        <family val="1"/>
      </rPr>
      <t>Екатерина, 1997</t>
    </r>
  </si>
  <si>
    <t>047797</t>
  </si>
  <si>
    <r>
      <t xml:space="preserve">ЛОРД-07, </t>
    </r>
    <r>
      <rPr>
        <sz val="9"/>
        <rFont val="Times New Roman"/>
        <family val="1"/>
      </rPr>
      <t>мер., гнед., голл., Лорд Зет</t>
    </r>
  </si>
  <si>
    <t>012148</t>
  </si>
  <si>
    <t>Панина Л.</t>
  </si>
  <si>
    <r>
      <t xml:space="preserve">ГОРАЦИО КОРСО-99, </t>
    </r>
    <r>
      <rPr>
        <sz val="9"/>
        <rFont val="Times New Roman"/>
        <family val="1"/>
      </rPr>
      <t>мер., рыж., 
ганн., Булат, БМКК "Прадар"</t>
    </r>
  </si>
  <si>
    <t>002458</t>
  </si>
  <si>
    <r>
      <t xml:space="preserve">КРУГЛОВА
</t>
    </r>
    <r>
      <rPr>
        <sz val="9"/>
        <rFont val="Times New Roman"/>
        <family val="1"/>
      </rPr>
      <t>Анна, 1997</t>
    </r>
  </si>
  <si>
    <t>048297</t>
  </si>
  <si>
    <r>
      <t xml:space="preserve">ИГРИВАЯ-03, </t>
    </r>
    <r>
      <rPr>
        <sz val="9"/>
        <rFont val="Times New Roman"/>
        <family val="1"/>
      </rPr>
      <t>коб., т.-гнед., ганн., Гранд Н</t>
    </r>
  </si>
  <si>
    <t>001744</t>
  </si>
  <si>
    <t>Битца, К.К</t>
  </si>
  <si>
    <t>048397</t>
  </si>
  <si>
    <r>
      <t xml:space="preserve">ШРЕВИЗ КОМПЛИДО-97, </t>
    </r>
    <r>
      <rPr>
        <sz val="9"/>
        <rFont val="Times New Roman"/>
        <family val="1"/>
      </rPr>
      <t>мер., гнед., дат.тепл., Шревиз Кавалло, Дания</t>
    </r>
  </si>
  <si>
    <t>Баженов А.</t>
  </si>
  <si>
    <r>
      <t xml:space="preserve">СТЕПАНОВА
</t>
    </r>
    <r>
      <rPr>
        <sz val="9"/>
        <rFont val="Times New Roman"/>
        <family val="1"/>
      </rPr>
      <t>Татьяна, 1998</t>
    </r>
  </si>
  <si>
    <t>048398</t>
  </si>
  <si>
    <r>
      <t>ВИРТУАЛИТИ-07,</t>
    </r>
    <r>
      <rPr>
        <sz val="9"/>
        <rFont val="Times New Roman"/>
        <family val="1"/>
      </rPr>
      <t xml:space="preserve"> жер., гнед., ганн., Вольфарм</t>
    </r>
  </si>
  <si>
    <t>009646</t>
  </si>
  <si>
    <t>Королев В.</t>
  </si>
  <si>
    <t>050898</t>
  </si>
  <si>
    <r>
      <t>ФЕЛЛИНИ-02,</t>
    </r>
    <r>
      <rPr>
        <sz val="9"/>
        <rFont val="Times New Roman"/>
        <family val="1"/>
      </rPr>
      <t xml:space="preserve"> мер., гнед., трак., Корсас</t>
    </r>
  </si>
  <si>
    <t>000682</t>
  </si>
  <si>
    <t>Куценко</t>
  </si>
  <si>
    <r>
      <t xml:space="preserve">ТУМАНИШВИЛИ
</t>
    </r>
    <r>
      <rPr>
        <sz val="9"/>
        <rFont val="Times New Roman"/>
        <family val="1"/>
      </rPr>
      <t>Валентина</t>
    </r>
  </si>
  <si>
    <t>084686</t>
  </si>
  <si>
    <r>
      <t xml:space="preserve">НЕГЛИНКА-99, </t>
    </r>
    <r>
      <rPr>
        <sz val="9"/>
        <rFont val="Times New Roman"/>
        <family val="1"/>
      </rPr>
      <t>коб., т.-гнед.,
рус.верх., Гордец, ПХ "Фотина"</t>
    </r>
  </si>
  <si>
    <t>000517</t>
  </si>
  <si>
    <t>Мечта, К.К.</t>
  </si>
  <si>
    <r>
      <t xml:space="preserve">ЛИТВИНЕНКО
</t>
    </r>
    <r>
      <rPr>
        <sz val="9"/>
        <rFont val="Times New Roman"/>
        <family val="1"/>
      </rPr>
      <t>Олеся</t>
    </r>
  </si>
  <si>
    <t>001779</t>
  </si>
  <si>
    <r>
      <t xml:space="preserve">НАЗАРОВА
</t>
    </r>
    <r>
      <rPr>
        <sz val="9"/>
        <rFont val="Times New Roman"/>
        <family val="1"/>
      </rPr>
      <t>Варвара, 1998</t>
    </r>
  </si>
  <si>
    <r>
      <t xml:space="preserve">ФАКТОРС-08, </t>
    </r>
    <r>
      <rPr>
        <sz val="9"/>
        <rFont val="Times New Roman"/>
        <family val="1"/>
      </rPr>
      <t>жер., вор., латв.</t>
    </r>
  </si>
  <si>
    <t>Двукраева И.</t>
  </si>
  <si>
    <r>
      <t xml:space="preserve">ПАХАН-94, </t>
    </r>
    <r>
      <rPr>
        <sz val="9"/>
        <rFont val="Times New Roman"/>
        <family val="1"/>
      </rPr>
      <t>гнед., трак., Хеопсас, пф Курск, Россия</t>
    </r>
  </si>
  <si>
    <t>001107</t>
  </si>
  <si>
    <r>
      <t xml:space="preserve">АВАТ-04, </t>
    </r>
    <r>
      <rPr>
        <sz val="9"/>
        <rFont val="Times New Roman"/>
        <family val="1"/>
      </rPr>
      <t>мер., т.-гнед., ганн., Айвенго</t>
    </r>
  </si>
  <si>
    <r>
      <t xml:space="preserve">ПРОБЕГ-05, </t>
    </r>
    <r>
      <rPr>
        <sz val="9"/>
        <rFont val="Times New Roman"/>
        <family val="1"/>
      </rPr>
      <t>мер., т.-гнед., трак., Бодлер, пф "Алабай"</t>
    </r>
  </si>
  <si>
    <t>Денисенко Н.</t>
  </si>
  <si>
    <r>
      <t xml:space="preserve">ВИДАЛЬ-07, </t>
    </r>
    <r>
      <rPr>
        <sz val="9"/>
        <rFont val="Times New Roman"/>
        <family val="1"/>
      </rPr>
      <t>коб., т.-гнед., голш., Россия</t>
    </r>
  </si>
  <si>
    <t>КСК "Лаир"
Московская обл.</t>
  </si>
  <si>
    <t>015371</t>
  </si>
  <si>
    <t>ЧВ
Брянская обл.</t>
  </si>
  <si>
    <t>МГУ им. Ломоносова /
Ярославская обл.</t>
  </si>
  <si>
    <t>КСК "Созвездие" /
Смоленская обл.</t>
  </si>
  <si>
    <t>011904</t>
  </si>
  <si>
    <t>Федотова А.</t>
  </si>
  <si>
    <r>
      <t xml:space="preserve">БАГРАТ-96, </t>
    </r>
    <r>
      <rPr>
        <sz val="9"/>
        <rFont val="Times New Roman"/>
        <family val="1"/>
      </rPr>
      <t>мер., рыж., ганн., Грохот, Россия</t>
    </r>
  </si>
  <si>
    <t>Ошибки в схеме</t>
  </si>
  <si>
    <t>Прочие ошибки</t>
  </si>
  <si>
    <t>С</t>
  </si>
  <si>
    <t>Качество исполнения</t>
  </si>
  <si>
    <t>Техника исполнения</t>
  </si>
  <si>
    <t>Посадка</t>
  </si>
  <si>
    <t>Ср-ва управления</t>
  </si>
  <si>
    <t>Точность</t>
  </si>
  <si>
    <t>Общее
 впечатление</t>
  </si>
  <si>
    <t>Результат %</t>
  </si>
  <si>
    <t>ПРЕДВАРИТЕЛЬНЫЙ ПРИЗ. Дети. Тест "А"</t>
  </si>
  <si>
    <t>Общий зачёт</t>
  </si>
  <si>
    <t>КСК "Эквиторус", Московская обл.</t>
  </si>
  <si>
    <t>Зубина О.</t>
  </si>
  <si>
    <t>КСК "Эквиторус",
Московская обл.</t>
  </si>
  <si>
    <r>
      <t xml:space="preserve">ХРОМЕНКОВА
</t>
    </r>
    <r>
      <rPr>
        <sz val="10"/>
        <rFont val="Times New Roman"/>
        <family val="1"/>
      </rPr>
      <t>Людмила, 2005</t>
    </r>
  </si>
  <si>
    <t>099905</t>
  </si>
  <si>
    <r>
      <t xml:space="preserve">БАЛЬМОНГ-09, </t>
    </r>
    <r>
      <rPr>
        <sz val="10"/>
        <rFont val="Times New Roman"/>
        <family val="1"/>
      </rPr>
      <t>жер., вор., РВП, Багрянец, КФХ "Фотина"</t>
    </r>
  </si>
  <si>
    <t>017383</t>
  </si>
  <si>
    <t>Хроменкова С.</t>
  </si>
  <si>
    <t>ЧВ,
Московская обл.</t>
  </si>
  <si>
    <r>
      <t xml:space="preserve">ГРИБОВА
</t>
    </r>
    <r>
      <rPr>
        <sz val="10"/>
        <rFont val="Times New Roman"/>
        <family val="1"/>
      </rPr>
      <t>Полина, 2006</t>
    </r>
  </si>
  <si>
    <t>081706</t>
  </si>
  <si>
    <r>
      <t xml:space="preserve">ФЕОФАН ГРЕК-06, </t>
    </r>
    <r>
      <rPr>
        <sz val="10"/>
        <rFont val="Times New Roman"/>
        <family val="1"/>
      </rPr>
      <t>жер., гнед., РВП, Острог, КФХ "Суслов, Кузнецовы и Ко"</t>
    </r>
  </si>
  <si>
    <t>008484</t>
  </si>
  <si>
    <t>Жаркова Г.</t>
  </si>
  <si>
    <t>КСК "Эквиторус",
Москва</t>
  </si>
  <si>
    <r>
      <t>ЛАПОТОК-11,</t>
    </r>
    <r>
      <rPr>
        <sz val="10"/>
        <rFont val="Times New Roman"/>
        <family val="1"/>
      </rPr>
      <t xml:space="preserve"> жер., сер., орл.рысс., Проказник, Липецкая обл.</t>
    </r>
  </si>
  <si>
    <t>024281</t>
  </si>
  <si>
    <t>Чеботарева Г.</t>
  </si>
  <si>
    <t>086407</t>
  </si>
  <si>
    <t>Е</t>
  </si>
  <si>
    <t>М</t>
  </si>
  <si>
    <r>
      <t>ДОКТОР ДАЙМОНД-12</t>
    </r>
    <r>
      <rPr>
        <sz val="10"/>
        <rFont val="Times New Roman"/>
        <family val="1"/>
      </rPr>
      <t>, жер., т-гнед., ольд., Доктор Джексон Ди, Германия</t>
    </r>
  </si>
  <si>
    <t>015640</t>
  </si>
  <si>
    <t>Корнакова О.</t>
  </si>
  <si>
    <r>
      <t xml:space="preserve">ПРИКЛОНСКАЯ
</t>
    </r>
    <r>
      <rPr>
        <sz val="10"/>
        <rFont val="Times New Roman"/>
        <family val="1"/>
      </rPr>
      <t>Ксения</t>
    </r>
  </si>
  <si>
    <t>011894</t>
  </si>
  <si>
    <r>
      <t xml:space="preserve">ХОЛДИНГ-10, </t>
    </r>
    <r>
      <rPr>
        <sz val="10"/>
        <rFont val="Times New Roman"/>
        <family val="1"/>
      </rPr>
      <t>мер., гнед., полукр., Хэф 10, Краснодарский край</t>
    </r>
  </si>
  <si>
    <t>015983</t>
  </si>
  <si>
    <t>Приклонская Л.</t>
  </si>
  <si>
    <r>
      <t xml:space="preserve">БОНАВУР-07, </t>
    </r>
    <r>
      <rPr>
        <sz val="10"/>
        <rFont val="Times New Roman"/>
        <family val="1"/>
      </rPr>
      <t>мер., гнед., голшт., Баббит, Беларусь</t>
    </r>
  </si>
  <si>
    <t>023293</t>
  </si>
  <si>
    <t>Зироян С.</t>
  </si>
  <si>
    <t>НКП "Русь",
Московская обл.</t>
  </si>
  <si>
    <t>Мартьянова В.В. (ВК, Московская обл.)</t>
  </si>
  <si>
    <r>
      <t xml:space="preserve">БУШУЕВА
</t>
    </r>
    <r>
      <rPr>
        <sz val="10"/>
        <rFont val="Times New Roman"/>
        <family val="1"/>
      </rPr>
      <t>Варвара, 2007</t>
    </r>
  </si>
  <si>
    <t>006807</t>
  </si>
  <si>
    <r>
      <t xml:space="preserve">ГЕРЦОГ ДЕЙ-10, </t>
    </r>
    <r>
      <rPr>
        <sz val="10"/>
        <rFont val="Times New Roman"/>
        <family val="1"/>
      </rPr>
      <t>жер., гнед., трак., Заалькениг, Курская обл.</t>
    </r>
  </si>
  <si>
    <t>017585</t>
  </si>
  <si>
    <t>Анохина М.</t>
  </si>
  <si>
    <t>Сильвестрова И.С. (ВК, Московская обл.)</t>
  </si>
  <si>
    <t>Вып.норм</t>
  </si>
  <si>
    <t>I</t>
  </si>
  <si>
    <t>Орлова Е.</t>
  </si>
  <si>
    <t>КСШ "Ореол",
Московская обл.</t>
  </si>
  <si>
    <r>
      <t xml:space="preserve">Судьи: Е-Мартьянова В.В. (ВК, Московская обл.), Ашихмина Е.А. (ВК, Московская обл.), </t>
    </r>
    <r>
      <rPr>
        <b/>
        <sz val="9"/>
        <rFont val="Times New Roman"/>
        <family val="1"/>
      </rPr>
      <t>С -Помазанова О.П. (ВК, Московская обл.)</t>
    </r>
  </si>
  <si>
    <t>Воропаева Т.</t>
  </si>
  <si>
    <r>
      <t>ЛАУРА-09,</t>
    </r>
    <r>
      <rPr>
        <sz val="10"/>
        <rFont val="Times New Roman"/>
        <family val="1"/>
      </rPr>
      <t xml:space="preserve"> коб., гнед., ганн., Хайлендер 5, к/з "Георгенбург"</t>
    </r>
  </si>
  <si>
    <t>018432</t>
  </si>
  <si>
    <t>КСК "Отрада",
Московская обл.</t>
  </si>
  <si>
    <t>17 июня 2022 г</t>
  </si>
  <si>
    <r>
      <t xml:space="preserve">БОЛЬШОЙ ПРИЗ (сокращенный) </t>
    </r>
    <r>
      <rPr>
        <sz val="12"/>
        <rFont val="Times New Roman"/>
        <family val="1"/>
      </rPr>
      <t>группа"А"</t>
    </r>
  </si>
  <si>
    <r>
      <t xml:space="preserve">ОРЛОВА
</t>
    </r>
    <r>
      <rPr>
        <sz val="10"/>
        <rFont val="Times New Roman"/>
        <family val="1"/>
      </rPr>
      <t>Екатерина</t>
    </r>
  </si>
  <si>
    <t>000675</t>
  </si>
  <si>
    <r>
      <t xml:space="preserve">ФОРВАРД-11, </t>
    </r>
    <r>
      <rPr>
        <sz val="10"/>
        <rFont val="Times New Roman"/>
        <family val="1"/>
      </rPr>
      <t>мер., сер., полукр., неизв., Ставропольский край</t>
    </r>
  </si>
  <si>
    <t>019732</t>
  </si>
  <si>
    <r>
      <t xml:space="preserve">СОЛОДИЛОВА
</t>
    </r>
    <r>
      <rPr>
        <sz val="10"/>
        <rFont val="Times New Roman"/>
        <family val="1"/>
      </rPr>
      <t>Марина</t>
    </r>
  </si>
  <si>
    <t>054698</t>
  </si>
  <si>
    <r>
      <t>ПАРАДОКС-03,</t>
    </r>
    <r>
      <rPr>
        <sz val="10"/>
        <rFont val="Times New Roman"/>
        <family val="1"/>
      </rPr>
      <t xml:space="preserve"> мер., гнед., полукр., Пунш, Беларусь</t>
    </r>
  </si>
  <si>
    <t>009771</t>
  </si>
  <si>
    <t>Солодова С.</t>
  </si>
  <si>
    <t>КСК "Maxima Stables",
Московская обл.</t>
  </si>
  <si>
    <t xml:space="preserve">МАЛЫЙ ПРИЗ </t>
  </si>
  <si>
    <t>КСК "Белая дача",
Московская обл.</t>
  </si>
  <si>
    <t>000468</t>
  </si>
  <si>
    <r>
      <t>ДОН ИНДЕКС II-12,</t>
    </r>
    <r>
      <rPr>
        <sz val="10"/>
        <rFont val="Times New Roman"/>
        <family val="1"/>
      </rPr>
      <t xml:space="preserve"> мер., вор., ганн., Дон Индекс, Германия</t>
    </r>
  </si>
  <si>
    <t>016486</t>
  </si>
  <si>
    <t>Калинина А.</t>
  </si>
  <si>
    <r>
      <rPr>
        <b/>
        <sz val="10"/>
        <rFont val="Times New Roman"/>
        <family val="1"/>
      </rPr>
      <t>МЫЛЬНИКОВ</t>
    </r>
    <r>
      <rPr>
        <sz val="10"/>
        <rFont val="Times New Roman"/>
        <family val="1"/>
      </rPr>
      <t xml:space="preserve">
Сергей</t>
    </r>
  </si>
  <si>
    <t>003085</t>
  </si>
  <si>
    <r>
      <t xml:space="preserve">МИР (ПОПОВА)
</t>
    </r>
    <r>
      <rPr>
        <sz val="10"/>
        <rFont val="Times New Roman"/>
        <family val="1"/>
      </rPr>
      <t>Анна</t>
    </r>
  </si>
  <si>
    <t>016378</t>
  </si>
  <si>
    <r>
      <t xml:space="preserve">ВИНИПЕГ-11, </t>
    </r>
    <r>
      <rPr>
        <sz val="10"/>
        <rFont val="Times New Roman"/>
        <family val="1"/>
      </rPr>
      <t>мер., вор., полукр., Ва Банк, Старожиловский к\з</t>
    </r>
  </si>
  <si>
    <t>014815</t>
  </si>
  <si>
    <t>Попова А.</t>
  </si>
  <si>
    <t>ЧВ,
Вологодская обл.</t>
  </si>
  <si>
    <r>
      <t xml:space="preserve">КАПИТОЛИНА ПКЗ ЗЕТ-12, </t>
    </r>
    <r>
      <rPr>
        <sz val="10"/>
        <rFont val="Times New Roman"/>
        <family val="1"/>
      </rPr>
      <t>коб., цанг., Купер Ван Де Хеффинк, Украина</t>
    </r>
  </si>
  <si>
    <t>016997</t>
  </si>
  <si>
    <r>
      <t xml:space="preserve">Судьи: Е-Ашихмина Е.А. (ВК, Московская обл.), </t>
    </r>
    <r>
      <rPr>
        <b/>
        <sz val="9"/>
        <rFont val="Times New Roman"/>
        <family val="1"/>
      </rPr>
      <t>С -Леппенен Г.Э. (ВК, Москва)</t>
    </r>
    <r>
      <rPr>
        <sz val="9"/>
        <rFont val="Times New Roman"/>
        <family val="1"/>
      </rPr>
      <t>, М-Мартьянова В.В. (ВК, Московская обл.)</t>
    </r>
  </si>
  <si>
    <r>
      <t xml:space="preserve">КАЛИНИНА
</t>
    </r>
    <r>
      <rPr>
        <sz val="10"/>
        <rFont val="Times New Roman"/>
        <family val="1"/>
      </rPr>
      <t>Алла</t>
    </r>
  </si>
  <si>
    <t>II</t>
  </si>
  <si>
    <t>III</t>
  </si>
  <si>
    <t>ПРЕДВАРИТЕЛЬНЫЙ ПРИЗ. Юноши</t>
  </si>
  <si>
    <t>18 июня 2022 г</t>
  </si>
  <si>
    <r>
      <t xml:space="preserve">Судьи: Е-Мартьянова В.В. (ВК, Московская обл.), </t>
    </r>
    <r>
      <rPr>
        <b/>
        <sz val="9"/>
        <rFont val="Times New Roman"/>
        <family val="1"/>
      </rPr>
      <t>С -Помазанова О.П. (ВК, Московская обл.)</t>
    </r>
    <r>
      <rPr>
        <sz val="9"/>
        <rFont val="Times New Roman"/>
        <family val="1"/>
      </rPr>
      <t>, М-Леппенен Г.Э. (ВК, Москва)</t>
    </r>
  </si>
  <si>
    <r>
      <t xml:space="preserve">ПЕРЕЕЗДКА БОЛЬШОГО ПРИЗА </t>
    </r>
    <r>
      <rPr>
        <sz val="12"/>
        <rFont val="Times New Roman"/>
        <family val="1"/>
      </rPr>
      <t>группа"А"</t>
    </r>
  </si>
  <si>
    <r>
      <t xml:space="preserve">КУПИДО-07, </t>
    </r>
    <r>
      <rPr>
        <sz val="10"/>
        <rFont val="Times New Roman"/>
        <family val="1"/>
      </rPr>
      <t>мер., гнед., голл., Лэсприт, Нидерланды</t>
    </r>
  </si>
  <si>
    <t>012161</t>
  </si>
  <si>
    <t>Ким В.</t>
  </si>
  <si>
    <t>ЧВ,
Москва</t>
  </si>
  <si>
    <r>
      <rPr>
        <b/>
        <sz val="10"/>
        <rFont val="Times New Roman"/>
        <family val="1"/>
      </rPr>
      <t xml:space="preserve">ДЕГТЯРЕВА </t>
    </r>
    <r>
      <rPr>
        <sz val="10"/>
        <rFont val="Times New Roman"/>
        <family val="1"/>
      </rPr>
      <t xml:space="preserve">
Наталия</t>
    </r>
  </si>
  <si>
    <t>017581</t>
  </si>
  <si>
    <r>
      <t xml:space="preserve">САВЕНИ-11, </t>
    </r>
    <r>
      <rPr>
        <sz val="10"/>
        <rFont val="Times New Roman"/>
        <family val="1"/>
      </rPr>
      <t>мер., гнед., ганн., Споркен, Германия</t>
    </r>
  </si>
  <si>
    <t>20 июля 2022 г.</t>
  </si>
  <si>
    <r>
      <t xml:space="preserve">ЗАХАРОВА
</t>
    </r>
    <r>
      <rPr>
        <sz val="10"/>
        <rFont val="Times New Roman"/>
        <family val="1"/>
      </rPr>
      <t>Наталья</t>
    </r>
  </si>
  <si>
    <t>003382</t>
  </si>
  <si>
    <r>
      <t xml:space="preserve">ИНФЕРНАЛ Т-06, </t>
    </r>
    <r>
      <rPr>
        <sz val="10"/>
        <rFont val="Times New Roman"/>
        <family val="1"/>
      </rPr>
      <t>жер., гнед., SWB, Indoctro, Швеция</t>
    </r>
  </si>
  <si>
    <t>017984</t>
  </si>
  <si>
    <t>Уткина В.</t>
  </si>
  <si>
    <t>КСК "Neverland",
Московская обл.</t>
  </si>
  <si>
    <r>
      <t xml:space="preserve">ВОРОПАЕВА
</t>
    </r>
    <r>
      <rPr>
        <sz val="10"/>
        <rFont val="Times New Roman"/>
        <family val="1"/>
      </rPr>
      <t>Ксения, 2004</t>
    </r>
  </si>
  <si>
    <t>006604</t>
  </si>
  <si>
    <r>
      <t xml:space="preserve">ГОРДЕЕВА
</t>
    </r>
    <r>
      <rPr>
        <sz val="10"/>
        <rFont val="Times New Roman"/>
        <family val="1"/>
      </rPr>
      <t>Надежда</t>
    </r>
  </si>
  <si>
    <t>004974</t>
  </si>
  <si>
    <r>
      <t xml:space="preserve">СИЛЬВЕР-16, </t>
    </r>
    <r>
      <rPr>
        <sz val="10"/>
        <rFont val="Times New Roman"/>
        <family val="1"/>
      </rPr>
      <t>мер., вор., полукр., Веймар, Вологодская обл.</t>
    </r>
  </si>
  <si>
    <t>015285</t>
  </si>
  <si>
    <t>СШ №9,
Вологодская обл.</t>
  </si>
  <si>
    <t>МАУ "СШ№1" г.Череповец,
Вологодская обл.</t>
  </si>
  <si>
    <r>
      <t xml:space="preserve">ПЧЕЛИНА
</t>
    </r>
    <r>
      <rPr>
        <sz val="10"/>
        <rFont val="Times New Roman"/>
        <family val="1"/>
      </rPr>
      <t>Татьяна</t>
    </r>
  </si>
  <si>
    <r>
      <t>ЛАНДАУ-13,</t>
    </r>
    <r>
      <rPr>
        <sz val="10"/>
        <rFont val="Times New Roman"/>
        <family val="1"/>
      </rPr>
      <t xml:space="preserve"> жер., гнед., полукр., Лотос
ПКХ "Премиум"</t>
    </r>
  </si>
  <si>
    <t>017004</t>
  </si>
  <si>
    <r>
      <t xml:space="preserve">ШИВАРЕВА
</t>
    </r>
    <r>
      <rPr>
        <sz val="10"/>
        <rFont val="Times New Roman"/>
        <family val="1"/>
      </rPr>
      <t>Екатерина</t>
    </r>
  </si>
  <si>
    <t>007792</t>
  </si>
  <si>
    <r>
      <t xml:space="preserve">БОНДИАНА-14, </t>
    </r>
    <r>
      <rPr>
        <sz val="10"/>
        <rFont val="Times New Roman"/>
        <family val="1"/>
      </rPr>
      <t>коб., гнед., УВП, Сандрос Диамант, Украина</t>
    </r>
  </si>
  <si>
    <t>020225</t>
  </si>
  <si>
    <t>Шиварева Е.</t>
  </si>
  <si>
    <t>КСК "Отрада",
Москва</t>
  </si>
  <si>
    <r>
      <t xml:space="preserve">КОЗЛОВСКАЯ
</t>
    </r>
    <r>
      <rPr>
        <sz val="10"/>
        <rFont val="Times New Roman"/>
        <family val="1"/>
      </rPr>
      <t>Анна</t>
    </r>
  </si>
  <si>
    <t>004093</t>
  </si>
  <si>
    <r>
      <t xml:space="preserve">ВАНДЕФУЛ ВОЛД-15, </t>
    </r>
    <r>
      <rPr>
        <sz val="10"/>
        <rFont val="Times New Roman"/>
        <family val="1"/>
      </rPr>
      <t>мер., т-гнед., полукр., Водевиль Георгенбурга 4, Россия</t>
    </r>
  </si>
  <si>
    <t>025707</t>
  </si>
  <si>
    <t>Козловская А.</t>
  </si>
  <si>
    <t>003773</t>
  </si>
  <si>
    <r>
      <t xml:space="preserve">КЭРНО-15, </t>
    </r>
    <r>
      <rPr>
        <sz val="10"/>
        <rFont val="Times New Roman"/>
        <family val="1"/>
      </rPr>
      <t>мер., гнед., голл.тепл., Давино В.О.Д, Нидерланды</t>
    </r>
  </si>
  <si>
    <t>023389</t>
  </si>
  <si>
    <t>КСК "Эквиторус",
Вологодская обл.</t>
  </si>
  <si>
    <r>
      <t xml:space="preserve">ШЕБЕКО
</t>
    </r>
    <r>
      <rPr>
        <sz val="10"/>
        <rFont val="Times New Roman"/>
        <family val="1"/>
      </rPr>
      <t>Марина</t>
    </r>
  </si>
  <si>
    <t>011785</t>
  </si>
  <si>
    <r>
      <t xml:space="preserve">САКРЕ КЕР-14, </t>
    </r>
    <r>
      <rPr>
        <sz val="10"/>
        <rFont val="Times New Roman"/>
        <family val="1"/>
      </rPr>
      <t>мер., рыж., дат.тепл., Блю Хорс Зак, Дания</t>
    </r>
  </si>
  <si>
    <t>026312</t>
  </si>
  <si>
    <t>Лопарев И.</t>
  </si>
  <si>
    <r>
      <t xml:space="preserve">ГРИН ХОПС ФЮРСТ РЕМИ-10, </t>
    </r>
    <r>
      <rPr>
        <sz val="10"/>
        <rFont val="Times New Roman"/>
        <family val="1"/>
      </rPr>
      <t>мер., т.-гнед., дат., Фюрстенбол, Дания</t>
    </r>
  </si>
  <si>
    <t>023458</t>
  </si>
  <si>
    <t>Конакова А.</t>
  </si>
  <si>
    <r>
      <t xml:space="preserve">СЭР ОФ ФРИДОМ-08, </t>
    </r>
    <r>
      <rPr>
        <sz val="10"/>
        <rFont val="Times New Roman"/>
        <family val="1"/>
      </rPr>
      <t>мер., гнед., ольден., Сир Доннерхолл, Германия</t>
    </r>
  </si>
  <si>
    <t>017380</t>
  </si>
  <si>
    <t>Попов А.</t>
  </si>
  <si>
    <t>001576</t>
  </si>
  <si>
    <r>
      <t>ИНДИГО-13,</t>
    </r>
    <r>
      <rPr>
        <sz val="10"/>
        <rFont val="Times New Roman"/>
        <family val="1"/>
      </rPr>
      <t xml:space="preserve"> мер., рыж., голл.тепл., Негро, Нидерланды</t>
    </r>
  </si>
  <si>
    <t>020250</t>
  </si>
  <si>
    <t>Дивичинский В.</t>
  </si>
  <si>
    <t>ЧВ,
Московская обл./Ярославская обл</t>
  </si>
  <si>
    <t>СРЕДНИЙ ПРИЗ №2</t>
  </si>
  <si>
    <t>024478</t>
  </si>
  <si>
    <r>
      <t xml:space="preserve">НЕГОЦИАНТ-06, </t>
    </r>
    <r>
      <rPr>
        <sz val="10"/>
        <rFont val="Times New Roman"/>
        <family val="1"/>
      </rPr>
      <t>жер., т.-гнед., РВП, Нефрит, Сергиевское, ООО</t>
    </r>
  </si>
  <si>
    <t>008021</t>
  </si>
  <si>
    <t>Строганова Н.</t>
  </si>
  <si>
    <r>
      <t xml:space="preserve">БРИСБЕН-16, </t>
    </r>
    <r>
      <rPr>
        <sz val="10"/>
        <rFont val="Times New Roman"/>
        <family val="1"/>
      </rPr>
      <t>мер., гнед., УВП, Бамбардир, Украина</t>
    </r>
  </si>
  <si>
    <t>025155</t>
  </si>
  <si>
    <t>Кошелева Л.</t>
  </si>
  <si>
    <r>
      <t>ФЕРДИНАНТ-10,</t>
    </r>
    <r>
      <rPr>
        <sz val="10"/>
        <rFont val="Times New Roman"/>
        <family val="1"/>
      </rPr>
      <t xml:space="preserve"> мер., вор., голл.тепл., Зженгис Хан, Нидерланды</t>
    </r>
  </si>
  <si>
    <t>017396</t>
  </si>
  <si>
    <r>
      <t xml:space="preserve">ОСТЕРКЬЯР ЛИВИНЬО-10, </t>
    </r>
    <r>
      <rPr>
        <sz val="10"/>
        <rFont val="Times New Roman"/>
        <family val="1"/>
      </rPr>
      <t>мер., гнед., дат.тепл., Лорд Локсли, Дания</t>
    </r>
  </si>
  <si>
    <r>
      <t xml:space="preserve">ЭВИТА-12, </t>
    </r>
    <r>
      <rPr>
        <sz val="10"/>
        <rFont val="Times New Roman"/>
        <family val="1"/>
      </rPr>
      <t>коб., гнед., ганн., Эмпорио Армани, Германия</t>
    </r>
  </si>
  <si>
    <t>018949</t>
  </si>
  <si>
    <t>Соколова М.</t>
  </si>
  <si>
    <t>048699</t>
  </si>
  <si>
    <r>
      <t xml:space="preserve">ГУД ЭС ГОЛД-11, </t>
    </r>
    <r>
      <rPr>
        <sz val="10"/>
        <rFont val="Times New Roman"/>
        <family val="1"/>
      </rPr>
      <t>мер., гнед., голл., Розенгольд, Австрия</t>
    </r>
  </si>
  <si>
    <t>021737</t>
  </si>
  <si>
    <t>000265</t>
  </si>
  <si>
    <r>
      <t xml:space="preserve">БРУНЕРА-12, </t>
    </r>
    <r>
      <rPr>
        <sz val="10"/>
        <rFont val="Times New Roman"/>
        <family val="1"/>
      </rPr>
      <t>коб., гнед., полукр., Бурбон, Беларусь</t>
    </r>
  </si>
  <si>
    <t>018236</t>
  </si>
  <si>
    <t>Вакин М.</t>
  </si>
  <si>
    <t>044996</t>
  </si>
  <si>
    <r>
      <t xml:space="preserve">ЭРЕНСТАР-12, </t>
    </r>
    <r>
      <rPr>
        <sz val="10"/>
        <rFont val="Times New Roman"/>
        <family val="1"/>
      </rPr>
      <t>мер., гнед., вестф., Эренпар, Россия</t>
    </r>
  </si>
  <si>
    <t>017565</t>
  </si>
  <si>
    <t>Федоровская М.</t>
  </si>
  <si>
    <r>
      <t xml:space="preserve">РУССКИЙ КНЯЗЬ ИГОРЬ-14, </t>
    </r>
    <r>
      <rPr>
        <sz val="10"/>
        <rFont val="Times New Roman"/>
        <family val="1"/>
      </rPr>
      <t>мер., вор. полукр., Корнет Оболенский, Россия</t>
    </r>
  </si>
  <si>
    <t>021430</t>
  </si>
  <si>
    <t xml:space="preserve">Лалов Л. </t>
  </si>
  <si>
    <r>
      <t>ПЛЕЙБОЙ-16,</t>
    </r>
    <r>
      <rPr>
        <sz val="10"/>
        <rFont val="Times New Roman"/>
        <family val="1"/>
      </rPr>
      <t xml:space="preserve"> мер., карак., УВП, Бамбардир, Украина</t>
    </r>
  </si>
  <si>
    <t>025163</t>
  </si>
  <si>
    <t>Станиславский В.</t>
  </si>
  <si>
    <t>Зачёт для юношей</t>
  </si>
  <si>
    <t>Региональные соревнования</t>
  </si>
  <si>
    <t>"ТРАДИЦИОННЫЕ ОТКРЫТЫЕ СОРЕВНОВАНИЯ МОСКОВСКОЙ ОБЛАСТИ ПО ВЫЕЗДКЕ 
"КУБОК ПАМЯТИ Е.Л.ЛЕВИНА и А.М.ЛЕВИНОЙ"</t>
  </si>
  <si>
    <r>
      <t xml:space="preserve">Судьи: Е-Мартьянова В.В. (ВК, Московская обл.), </t>
    </r>
    <r>
      <rPr>
        <b/>
        <sz val="9"/>
        <rFont val="Times New Roman"/>
        <family val="1"/>
      </rPr>
      <t>С -Ашихмина Е.А. (ВК, Московская обл.)</t>
    </r>
    <r>
      <rPr>
        <sz val="9"/>
        <rFont val="Times New Roman"/>
        <family val="1"/>
      </rPr>
      <t>, М-Помазанова О.П. (ВК, Московская обл.)</t>
    </r>
  </si>
  <si>
    <r>
      <t xml:space="preserve">РАТНИКОВА
</t>
    </r>
    <r>
      <rPr>
        <sz val="10"/>
        <rFont val="Times New Roman"/>
        <family val="1"/>
      </rPr>
      <t xml:space="preserve">Людмила </t>
    </r>
  </si>
  <si>
    <t>ГБУ МО СШОР по ЛВС</t>
  </si>
  <si>
    <t>000384</t>
  </si>
  <si>
    <r>
      <t>ИДЕАЛ-17,</t>
    </r>
    <r>
      <rPr>
        <sz val="10"/>
        <rFont val="Times New Roman"/>
        <family val="1"/>
      </rPr>
      <t xml:space="preserve"> мер., гнед., РВП, Ибар, Старожиловский к/з</t>
    </r>
  </si>
  <si>
    <t>025157</t>
  </si>
  <si>
    <t>Корнилова Я.</t>
  </si>
  <si>
    <t>КСК "Отрада"
Смоленская обл.</t>
  </si>
  <si>
    <t>017774</t>
  </si>
  <si>
    <r>
      <t xml:space="preserve">ВЕЛИКИЙ-18, </t>
    </r>
    <r>
      <rPr>
        <sz val="10"/>
        <rFont val="Times New Roman"/>
        <family val="1"/>
      </rPr>
      <t>мер., вор., РВП,</t>
    </r>
  </si>
  <si>
    <t>КСК "Отрада"
Москва</t>
  </si>
  <si>
    <t>035204</t>
  </si>
  <si>
    <r>
      <t xml:space="preserve">БЛЕККИ-15, </t>
    </r>
    <r>
      <rPr>
        <sz val="10"/>
        <rFont val="Times New Roman"/>
        <family val="1"/>
      </rPr>
      <t>мер., вор., фриз., Хетте, Нидерланды</t>
    </r>
  </si>
  <si>
    <t>027077</t>
  </si>
  <si>
    <t>Пириева Л.</t>
  </si>
  <si>
    <r>
      <t xml:space="preserve">ЛЕОНОВА
</t>
    </r>
    <r>
      <rPr>
        <sz val="10"/>
        <rFont val="Times New Roman"/>
        <family val="1"/>
      </rPr>
      <t>Екатерина</t>
    </r>
  </si>
  <si>
    <t>007268</t>
  </si>
  <si>
    <r>
      <t xml:space="preserve">АБСЕНТ-06, </t>
    </r>
    <r>
      <rPr>
        <sz val="10"/>
        <rFont val="Times New Roman"/>
        <family val="1"/>
      </rPr>
      <t>жер., гнед.. ганн., Арлекин, Беларусь</t>
    </r>
  </si>
  <si>
    <t>014689</t>
  </si>
  <si>
    <r>
      <t xml:space="preserve">БОРОДИНОВА
</t>
    </r>
    <r>
      <rPr>
        <sz val="10"/>
        <rFont val="Times New Roman"/>
        <family val="1"/>
      </rPr>
      <t>Мария</t>
    </r>
  </si>
  <si>
    <t>084298</t>
  </si>
  <si>
    <r>
      <t xml:space="preserve">ОЛИСКО ВАН ДЭ КЕМПЭНОВИ-14, </t>
    </r>
    <r>
      <rPr>
        <sz val="10"/>
        <rFont val="Times New Roman"/>
        <family val="1"/>
      </rPr>
      <t>мер., т.-гнед. бельг., Нетто, Бельгия</t>
    </r>
  </si>
  <si>
    <t>021738</t>
  </si>
  <si>
    <t>КСК "Neverland",
Москва</t>
  </si>
  <si>
    <r>
      <t xml:space="preserve">ШЕВЕРДЯКОВА
</t>
    </r>
    <r>
      <rPr>
        <sz val="10"/>
        <rFont val="Times New Roman"/>
        <family val="1"/>
      </rPr>
      <t>Дарья, 2008</t>
    </r>
  </si>
  <si>
    <t>069708</t>
  </si>
  <si>
    <r>
      <t xml:space="preserve">ГАБИОН-10, </t>
    </r>
    <r>
      <rPr>
        <sz val="10"/>
        <rFont val="Times New Roman"/>
        <family val="1"/>
      </rPr>
      <t>мер., т.-гнед., РВП, Гурман, 
Вологодская обл.</t>
    </r>
  </si>
  <si>
    <t>015376</t>
  </si>
  <si>
    <t>043010</t>
  </si>
  <si>
    <r>
      <t>ОКСФОРД-16,</t>
    </r>
    <r>
      <rPr>
        <sz val="10"/>
        <rFont val="Times New Roman"/>
        <family val="1"/>
      </rPr>
      <t xml:space="preserve"> мер., ганн.,</t>
    </r>
  </si>
  <si>
    <r>
      <t xml:space="preserve">ЛИНДОР ВИВО-17, </t>
    </r>
    <r>
      <rPr>
        <sz val="10"/>
        <rFont val="Times New Roman"/>
        <family val="1"/>
      </rPr>
      <t>мер., гнед., ольден., Лорд Локси, к\з "Олимп Кубани"</t>
    </r>
  </si>
  <si>
    <t>025158</t>
  </si>
  <si>
    <t>045810</t>
  </si>
  <si>
    <r>
      <t xml:space="preserve">ЗАБАВА-12, </t>
    </r>
    <r>
      <rPr>
        <sz val="10"/>
        <rFont val="Times New Roman"/>
        <family val="1"/>
      </rPr>
      <t>коб., т.-гнед., полукр., Вихрь, Вологодская обл.</t>
    </r>
  </si>
  <si>
    <t>015379</t>
  </si>
  <si>
    <r>
      <t>ЛИНДБАЛЛЕС ЗАНТАНА-15,</t>
    </r>
    <r>
      <rPr>
        <sz val="10"/>
        <rFont val="Times New Roman"/>
        <family val="1"/>
      </rPr>
      <t xml:space="preserve"> коб., т.-гнед., дат.тепл., </t>
    </r>
  </si>
  <si>
    <t>017785</t>
  </si>
  <si>
    <r>
      <t xml:space="preserve">УНО АФ АБИЛДГААРД-10, </t>
    </r>
    <r>
      <rPr>
        <sz val="10"/>
        <rFont val="Times New Roman"/>
        <family val="1"/>
      </rPr>
      <t xml:space="preserve">мер., вор., фриз., </t>
    </r>
  </si>
  <si>
    <r>
      <rPr>
        <b/>
        <sz val="10"/>
        <rFont val="Times New Roman"/>
        <family val="1"/>
      </rPr>
      <t>БЫКОВА</t>
    </r>
    <r>
      <rPr>
        <sz val="10"/>
        <rFont val="Times New Roman"/>
        <family val="1"/>
      </rPr>
      <t xml:space="preserve">
Полина, 2007</t>
    </r>
  </si>
  <si>
    <t>1977</t>
  </si>
  <si>
    <r>
      <t xml:space="preserve">МИЛАНО-02, </t>
    </r>
    <r>
      <rPr>
        <sz val="10"/>
        <rFont val="Times New Roman"/>
        <family val="1"/>
      </rPr>
      <t>мер., гнед., ганн., Мезолит, Смоленская обл.</t>
    </r>
  </si>
  <si>
    <t>000718</t>
  </si>
  <si>
    <t>Вилла Мария, АНО ЦИКС</t>
  </si>
  <si>
    <t>КСК "Эквиленд",
Московская обл.</t>
  </si>
  <si>
    <r>
      <t xml:space="preserve">ДЕНИСОВА
</t>
    </r>
    <r>
      <rPr>
        <sz val="10"/>
        <rFont val="Times New Roman"/>
        <family val="1"/>
      </rPr>
      <t>Виктория</t>
    </r>
  </si>
  <si>
    <t>023090</t>
  </si>
  <si>
    <r>
      <t xml:space="preserve">СКРИПКА-16, </t>
    </r>
    <r>
      <rPr>
        <sz val="10"/>
        <rFont val="Times New Roman"/>
        <family val="1"/>
      </rPr>
      <t>коб., гнед., трак., Салеван, Беларусь</t>
    </r>
  </si>
  <si>
    <t>026831</t>
  </si>
  <si>
    <t>Хитрова С.</t>
  </si>
  <si>
    <t>Конный Театр "Ника"
Москва</t>
  </si>
  <si>
    <t>123803</t>
  </si>
  <si>
    <r>
      <t xml:space="preserve">МИСТЕР ДОДСОН-14, </t>
    </r>
    <r>
      <rPr>
        <sz val="10"/>
        <rFont val="Times New Roman"/>
        <family val="1"/>
      </rPr>
      <t>жер., т.-гнед., вестф., Сан Доминик, к/з "Вестфален Свит"</t>
    </r>
  </si>
  <si>
    <t>017039</t>
  </si>
  <si>
    <r>
      <t>ЧЕЛЕНТАНО-17,</t>
    </r>
    <r>
      <rPr>
        <sz val="10"/>
        <rFont val="Times New Roman"/>
        <family val="1"/>
      </rPr>
      <t xml:space="preserve"> мер., т-гнед., ганн., Чикаго, Калининградский к/з</t>
    </r>
  </si>
  <si>
    <t>025161</t>
  </si>
  <si>
    <t>Корнилов А.</t>
  </si>
  <si>
    <r>
      <t xml:space="preserve">САНСЕЙ-17, </t>
    </r>
    <r>
      <rPr>
        <sz val="10"/>
        <rFont val="Times New Roman"/>
        <family val="1"/>
      </rPr>
      <t>мер., гнед., ганн., Сансис, Беларусь</t>
    </r>
  </si>
  <si>
    <t>025159</t>
  </si>
  <si>
    <r>
      <t xml:space="preserve">ШАДРИНА
</t>
    </r>
    <r>
      <rPr>
        <sz val="10"/>
        <rFont val="Times New Roman"/>
        <family val="1"/>
      </rPr>
      <t>Наталья</t>
    </r>
  </si>
  <si>
    <r>
      <t xml:space="preserve">Судьи: Е-Ашихмина Е.А. (ВК, Московская обл.), </t>
    </r>
    <r>
      <rPr>
        <b/>
        <sz val="9"/>
        <rFont val="Times New Roman"/>
        <family val="1"/>
      </rPr>
      <t>С -Помазанова О.П. (ВК, Московская обл.)</t>
    </r>
    <r>
      <rPr>
        <sz val="9"/>
        <rFont val="Times New Roman"/>
        <family val="1"/>
      </rPr>
      <t>, М-Мартьянова В.В. (ВК, Московская обл.)</t>
    </r>
  </si>
  <si>
    <r>
      <t xml:space="preserve">КОСЦОВА
</t>
    </r>
    <r>
      <rPr>
        <sz val="10"/>
        <rFont val="Times New Roman"/>
        <family val="1"/>
      </rPr>
      <t>Татьяна</t>
    </r>
  </si>
  <si>
    <r>
      <t xml:space="preserve">МАСЛЕННИКОВА
</t>
    </r>
    <r>
      <rPr>
        <sz val="10"/>
        <rFont val="Times New Roman"/>
        <family val="1"/>
      </rPr>
      <t>Александра, 2005</t>
    </r>
  </si>
  <si>
    <r>
      <t xml:space="preserve">КОЛЧИНА
</t>
    </r>
    <r>
      <rPr>
        <sz val="10"/>
        <rFont val="Times New Roman"/>
        <family val="1"/>
      </rPr>
      <t>Александра</t>
    </r>
  </si>
  <si>
    <r>
      <t xml:space="preserve">МУНГАЛОВА
</t>
    </r>
    <r>
      <rPr>
        <sz val="10"/>
        <rFont val="Times New Roman"/>
        <family val="1"/>
      </rPr>
      <t>Ксения</t>
    </r>
  </si>
  <si>
    <r>
      <t xml:space="preserve">ЛЕВИНА
</t>
    </r>
    <r>
      <rPr>
        <sz val="10"/>
        <rFont val="Times New Roman"/>
        <family val="1"/>
      </rPr>
      <t>Анна</t>
    </r>
  </si>
  <si>
    <r>
      <t xml:space="preserve">КИДЯЕВА
</t>
    </r>
    <r>
      <rPr>
        <sz val="10"/>
        <rFont val="Times New Roman"/>
        <family val="1"/>
      </rPr>
      <t>Юлия</t>
    </r>
  </si>
  <si>
    <t xml:space="preserve">  </t>
  </si>
  <si>
    <t>Романов С.</t>
  </si>
  <si>
    <r>
      <t xml:space="preserve">НИКОЛАЕВ
</t>
    </r>
    <r>
      <rPr>
        <sz val="10"/>
        <rFont val="Times New Roman"/>
        <family val="1"/>
      </rPr>
      <t>Николай</t>
    </r>
  </si>
  <si>
    <r>
      <rPr>
        <b/>
        <sz val="10"/>
        <rFont val="Times New Roman"/>
        <family val="1"/>
      </rPr>
      <t xml:space="preserve">КОРНИЛОВА 
</t>
    </r>
    <r>
      <rPr>
        <sz val="10"/>
        <rFont val="Times New Roman"/>
        <family val="1"/>
      </rPr>
      <t>Янина</t>
    </r>
  </si>
  <si>
    <r>
      <t xml:space="preserve">СМЕЯН
</t>
    </r>
    <r>
      <rPr>
        <sz val="10"/>
        <rFont val="Times New Roman"/>
        <family val="1"/>
      </rPr>
      <t>Татьяна, 2004</t>
    </r>
  </si>
  <si>
    <r>
      <t xml:space="preserve">ПАНКОВА
</t>
    </r>
    <r>
      <rPr>
        <sz val="10"/>
        <rFont val="Times New Roman"/>
        <family val="1"/>
      </rPr>
      <t>Елизавета, 2010</t>
    </r>
  </si>
  <si>
    <r>
      <t xml:space="preserve">ПЕТРУШОВА
</t>
    </r>
    <r>
      <rPr>
        <sz val="10"/>
        <rFont val="Times New Roman"/>
        <family val="1"/>
      </rPr>
      <t>Олеся, 2010</t>
    </r>
  </si>
  <si>
    <r>
      <t xml:space="preserve">СТАНИСЛАВСКАЯ
</t>
    </r>
    <r>
      <rPr>
        <sz val="10"/>
        <rFont val="Times New Roman"/>
        <family val="1"/>
      </rPr>
      <t>Мая</t>
    </r>
  </si>
  <si>
    <r>
      <t xml:space="preserve">ШЛЯКОВА
</t>
    </r>
    <r>
      <rPr>
        <sz val="10"/>
        <rFont val="Times New Roman"/>
        <family val="1"/>
      </rPr>
      <t>Елена</t>
    </r>
  </si>
  <si>
    <r>
      <t xml:space="preserve">РОМАНОВА
</t>
    </r>
    <r>
      <rPr>
        <sz val="10"/>
        <rFont val="Times New Roman"/>
        <family val="1"/>
      </rPr>
      <t>Елизавета, 2003</t>
    </r>
  </si>
  <si>
    <t>Зачёт для спортсменов-любителей</t>
  </si>
  <si>
    <t>Зачёт для детей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</si>
</sst>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[Red]\-#,##0&quot;р.&quot;"/>
    <numFmt numFmtId="167" formatCode="0.0"/>
    <numFmt numFmtId="168" formatCode="0.000"/>
    <numFmt numFmtId="169" formatCode="#,##0.0"/>
    <numFmt numFmtId="170" formatCode="000000"/>
    <numFmt numFmtId="171" formatCode="0000"/>
    <numFmt numFmtId="172" formatCode="0.000;[Red]0.000"/>
    <numFmt numFmtId="173" formatCode="_-* #,##0.00\ _р_._-;\-* #,##0.00\ _р_._-;_-* &quot;-&quot;??\ _р_._-;_-@_-"/>
    <numFmt numFmtId="174" formatCode="_-* #,##0.00_р_._-;\-* #,##0.00_р_._-;_-* &quot;-&quot;??_р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i/>
      <sz val="18"/>
      <name val="Monotype Corsiva"/>
      <family val="4"/>
    </font>
    <font>
      <sz val="18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b/>
      <i/>
      <sz val="10"/>
      <color indexed="60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Times New Roman"/>
      <family val="1"/>
    </font>
    <font>
      <sz val="8"/>
      <color theme="1"/>
      <name val="Times New Roman"/>
      <family val="1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0" borderId="0">
      <alignment/>
      <protection/>
    </xf>
    <xf numFmtId="0" fontId="57" fillId="16" borderId="0" applyNumberFormat="0" applyBorder="0" applyAlignment="0" applyProtection="0"/>
    <xf numFmtId="0" fontId="3" fillId="17" borderId="0" applyNumberFormat="0" applyBorder="0" applyAlignment="0" applyProtection="0"/>
    <xf numFmtId="0" fontId="57" fillId="18" borderId="0" applyNumberFormat="0" applyBorder="0" applyAlignment="0" applyProtection="0"/>
    <xf numFmtId="0" fontId="3" fillId="19" borderId="0" applyNumberFormat="0" applyBorder="0" applyAlignment="0" applyProtection="0"/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57" fillId="22" borderId="0" applyNumberFormat="0" applyBorder="0" applyAlignment="0" applyProtection="0"/>
    <xf numFmtId="0" fontId="3" fillId="13" borderId="0" applyNumberFormat="0" applyBorder="0" applyAlignment="0" applyProtection="0"/>
    <xf numFmtId="0" fontId="57" fillId="23" borderId="0" applyNumberFormat="0" applyBorder="0" applyAlignment="0" applyProtection="0"/>
    <xf numFmtId="0" fontId="3" fillId="14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58" fillId="26" borderId="1" applyNumberFormat="0" applyAlignment="0" applyProtection="0"/>
    <xf numFmtId="0" fontId="4" fillId="7" borderId="2" applyNumberFormat="0" applyAlignment="0" applyProtection="0"/>
    <xf numFmtId="0" fontId="59" fillId="27" borderId="3" applyNumberFormat="0" applyAlignment="0" applyProtection="0"/>
    <xf numFmtId="0" fontId="5" fillId="28" borderId="4" applyNumberFormat="0" applyAlignment="0" applyProtection="0"/>
    <xf numFmtId="0" fontId="60" fillId="27" borderId="1" applyNumberFormat="0" applyAlignment="0" applyProtection="0"/>
    <xf numFmtId="0" fontId="6" fillId="28" borderId="2" applyNumberFormat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7" fillId="0" borderId="6" applyNumberFormat="0" applyFill="0" applyAlignment="0" applyProtection="0"/>
    <xf numFmtId="0" fontId="63" fillId="0" borderId="7" applyNumberFormat="0" applyFill="0" applyAlignment="0" applyProtection="0"/>
    <xf numFmtId="0" fontId="8" fillId="0" borderId="8" applyNumberFormat="0" applyFill="0" applyAlignment="0" applyProtection="0"/>
    <xf numFmtId="0" fontId="64" fillId="0" borderId="9" applyNumberFormat="0" applyFill="0" applyAlignment="0" applyProtection="0"/>
    <xf numFmtId="0" fontId="9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10" fillId="0" borderId="12" applyNumberFormat="0" applyFill="0" applyAlignment="0" applyProtection="0"/>
    <xf numFmtId="0" fontId="66" fillId="29" borderId="13" applyNumberFormat="0" applyAlignment="0" applyProtection="0"/>
    <xf numFmtId="0" fontId="11" fillId="30" borderId="14" applyNumberFormat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9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15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4" borderId="15" applyNumberFormat="0" applyFont="0" applyAlignment="0" applyProtection="0"/>
    <xf numFmtId="0" fontId="2" fillId="35" borderId="1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72" fillId="0" borderId="17" applyNumberFormat="0" applyFill="0" applyAlignment="0" applyProtection="0"/>
    <xf numFmtId="0" fontId="17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74" fillId="36" borderId="0" applyNumberFormat="0" applyBorder="0" applyAlignment="0" applyProtection="0"/>
    <xf numFmtId="0" fontId="19" fillId="4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14" fillId="0" borderId="0" xfId="184">
      <alignment/>
      <protection/>
    </xf>
    <xf numFmtId="0" fontId="14" fillId="0" borderId="0" xfId="184" applyFont="1">
      <alignment/>
      <protection/>
    </xf>
    <xf numFmtId="0" fontId="20" fillId="0" borderId="0" xfId="184" applyFont="1" applyAlignment="1">
      <alignment vertical="center"/>
      <protection/>
    </xf>
    <xf numFmtId="0" fontId="27" fillId="0" borderId="0" xfId="184" applyFont="1" applyAlignment="1">
      <alignment vertical="center" wrapText="1"/>
      <protection/>
    </xf>
    <xf numFmtId="0" fontId="36" fillId="4" borderId="0" xfId="0" applyFont="1" applyFill="1" applyBorder="1" applyAlignment="1" applyProtection="1">
      <alignment horizontal="center" vertical="top"/>
      <protection/>
    </xf>
    <xf numFmtId="0" fontId="36" fillId="4" borderId="0" xfId="0" applyFont="1" applyFill="1" applyBorder="1" applyAlignment="1" applyProtection="1">
      <alignment vertical="top"/>
      <protection locked="0"/>
    </xf>
    <xf numFmtId="0" fontId="36" fillId="4" borderId="0" xfId="0" applyFont="1" applyFill="1" applyBorder="1" applyAlignment="1" applyProtection="1">
      <alignment horizontal="center" vertical="top"/>
      <protection locked="0"/>
    </xf>
    <xf numFmtId="1" fontId="36" fillId="4" borderId="0" xfId="0" applyNumberFormat="1" applyFont="1" applyFill="1" applyBorder="1" applyAlignment="1" applyProtection="1">
      <alignment horizontal="center" vertical="top"/>
      <protection locked="0"/>
    </xf>
    <xf numFmtId="168" fontId="36" fillId="4" borderId="0" xfId="0" applyNumberFormat="1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 vertical="top" shrinkToFit="1"/>
      <protection locked="0"/>
    </xf>
    <xf numFmtId="0" fontId="36" fillId="4" borderId="0" xfId="0" applyFont="1" applyFill="1" applyBorder="1" applyAlignment="1" applyProtection="1">
      <alignment/>
      <protection locked="0"/>
    </xf>
    <xf numFmtId="0" fontId="36" fillId="4" borderId="0" xfId="0" applyFont="1" applyFill="1" applyAlignment="1" applyProtection="1">
      <alignment/>
      <protection locked="0"/>
    </xf>
    <xf numFmtId="0" fontId="38" fillId="4" borderId="0" xfId="0" applyFont="1" applyFill="1" applyAlignment="1" applyProtection="1">
      <alignment/>
      <protection locked="0"/>
    </xf>
    <xf numFmtId="0" fontId="23" fillId="0" borderId="19" xfId="215" applyFont="1" applyFill="1" applyBorder="1" applyAlignment="1" applyProtection="1">
      <alignment vertical="center" wrapText="1"/>
      <protection locked="0"/>
    </xf>
    <xf numFmtId="0" fontId="14" fillId="0" borderId="0" xfId="184" applyFill="1">
      <alignment/>
      <protection/>
    </xf>
    <xf numFmtId="0" fontId="14" fillId="0" borderId="0" xfId="185">
      <alignment/>
      <protection/>
    </xf>
    <xf numFmtId="0" fontId="20" fillId="0" borderId="0" xfId="185" applyFont="1" applyAlignment="1">
      <alignment vertical="center"/>
      <protection/>
    </xf>
    <xf numFmtId="0" fontId="23" fillId="37" borderId="19" xfId="215" applyFont="1" applyFill="1" applyBorder="1" applyAlignment="1" applyProtection="1">
      <alignment vertical="center" wrapText="1"/>
      <protection locked="0"/>
    </xf>
    <xf numFmtId="49" fontId="30" fillId="37" borderId="19" xfId="0" applyNumberFormat="1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 vertical="center"/>
    </xf>
    <xf numFmtId="0" fontId="30" fillId="37" borderId="19" xfId="215" applyFont="1" applyFill="1" applyBorder="1" applyAlignment="1" applyProtection="1">
      <alignment horizontal="center" vertical="center" wrapText="1"/>
      <protection locked="0"/>
    </xf>
    <xf numFmtId="49" fontId="30" fillId="37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9" xfId="215" applyFont="1" applyFill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Fill="1" applyBorder="1" applyAlignment="1">
      <alignment horizontal="center" vertical="center" wrapText="1"/>
    </xf>
    <xf numFmtId="0" fontId="23" fillId="0" borderId="19" xfId="138" applyFont="1" applyFill="1" applyBorder="1" applyAlignment="1" applyProtection="1">
      <alignment horizontal="left" vertical="center" wrapText="1"/>
      <protection locked="0"/>
    </xf>
    <xf numFmtId="49" fontId="30" fillId="0" borderId="19" xfId="215" applyNumberFormat="1" applyFont="1" applyFill="1" applyBorder="1" applyAlignment="1" applyProtection="1">
      <alignment horizontal="center" vertical="center" wrapText="1"/>
      <protection locked="0"/>
    </xf>
    <xf numFmtId="0" fontId="23" fillId="37" borderId="19" xfId="215" applyFont="1" applyFill="1" applyBorder="1" applyAlignment="1" applyProtection="1">
      <alignment horizontal="left" vertical="center" wrapText="1"/>
      <protection locked="0"/>
    </xf>
    <xf numFmtId="49" fontId="30" fillId="0" borderId="19" xfId="217" applyNumberFormat="1" applyFont="1" applyFill="1" applyBorder="1" applyAlignment="1">
      <alignment horizontal="center" vertical="center" wrapText="1"/>
      <protection/>
    </xf>
    <xf numFmtId="0" fontId="30" fillId="0" borderId="19" xfId="138" applyFont="1" applyFill="1" applyBorder="1" applyAlignment="1" applyProtection="1">
      <alignment horizontal="center" vertical="center" wrapText="1"/>
      <protection locked="0"/>
    </xf>
    <xf numFmtId="0" fontId="23" fillId="0" borderId="19" xfId="138" applyFont="1" applyFill="1" applyBorder="1" applyAlignment="1">
      <alignment horizontal="left" vertical="center" wrapText="1"/>
      <protection/>
    </xf>
    <xf numFmtId="0" fontId="30" fillId="0" borderId="19" xfId="182" applyFont="1" applyFill="1" applyBorder="1" applyAlignment="1">
      <alignment horizontal="center" vertical="center" wrapText="1"/>
      <protection/>
    </xf>
    <xf numFmtId="0" fontId="30" fillId="37" borderId="19" xfId="138" applyFont="1" applyFill="1" applyBorder="1" applyAlignment="1" applyProtection="1">
      <alignment horizontal="center" vertical="center" wrapText="1"/>
      <protection locked="0"/>
    </xf>
    <xf numFmtId="0" fontId="24" fillId="0" borderId="0" xfId="184" applyFont="1" applyAlignment="1">
      <alignment vertical="center"/>
      <protection/>
    </xf>
    <xf numFmtId="0" fontId="39" fillId="0" borderId="0" xfId="184" applyFont="1">
      <alignment/>
      <protection/>
    </xf>
    <xf numFmtId="0" fontId="14" fillId="0" borderId="0" xfId="185" applyAlignment="1">
      <alignment horizontal="left"/>
      <protection/>
    </xf>
    <xf numFmtId="0" fontId="41" fillId="0" borderId="0" xfId="185" applyFont="1" applyAlignment="1">
      <alignment horizontal="left"/>
      <protection/>
    </xf>
    <xf numFmtId="0" fontId="41" fillId="0" borderId="0" xfId="185" applyFont="1">
      <alignment/>
      <protection/>
    </xf>
    <xf numFmtId="0" fontId="26" fillId="0" borderId="0" xfId="185" applyFont="1" applyBorder="1" applyAlignment="1">
      <alignment/>
      <protection/>
    </xf>
    <xf numFmtId="0" fontId="26" fillId="0" borderId="0" xfId="185" applyFont="1" applyBorder="1" applyAlignment="1">
      <alignment vertical="center"/>
      <protection/>
    </xf>
    <xf numFmtId="0" fontId="26" fillId="0" borderId="20" xfId="185" applyFont="1" applyBorder="1" applyAlignment="1">
      <alignment horizontal="right"/>
      <protection/>
    </xf>
    <xf numFmtId="0" fontId="20" fillId="0" borderId="0" xfId="185" applyFont="1" applyAlignment="1">
      <alignment horizontal="left"/>
      <protection/>
    </xf>
    <xf numFmtId="0" fontId="20" fillId="0" borderId="0" xfId="185" applyFont="1">
      <alignment/>
      <protection/>
    </xf>
    <xf numFmtId="0" fontId="14" fillId="0" borderId="0" xfId="185" applyBorder="1" applyAlignment="1">
      <alignment horizontal="left"/>
      <protection/>
    </xf>
    <xf numFmtId="0" fontId="14" fillId="0" borderId="0" xfId="185" applyBorder="1">
      <alignment/>
      <protection/>
    </xf>
    <xf numFmtId="0" fontId="21" fillId="37" borderId="0" xfId="215" applyFont="1" applyFill="1" applyBorder="1" applyAlignment="1" applyProtection="1">
      <alignment horizontal="left" vertical="center" wrapText="1"/>
      <protection locked="0"/>
    </xf>
    <xf numFmtId="0" fontId="21" fillId="37" borderId="0" xfId="215" applyFont="1" applyFill="1" applyBorder="1" applyAlignment="1" applyProtection="1">
      <alignment vertical="center" wrapText="1"/>
      <protection locked="0"/>
    </xf>
    <xf numFmtId="0" fontId="23" fillId="0" borderId="19" xfId="215" applyFont="1" applyFill="1" applyBorder="1" applyAlignment="1" applyProtection="1">
      <alignment horizontal="center" vertical="center" wrapText="1"/>
      <protection locked="0"/>
    </xf>
    <xf numFmtId="0" fontId="75" fillId="0" borderId="0" xfId="215" applyFont="1" applyFill="1" applyBorder="1" applyAlignment="1" applyProtection="1">
      <alignment horizontal="left" vertical="center" wrapText="1"/>
      <protection locked="0"/>
    </xf>
    <xf numFmtId="0" fontId="23" fillId="0" borderId="0" xfId="138" applyFont="1" applyFill="1" applyBorder="1" applyAlignment="1" applyProtection="1">
      <alignment horizontal="left" vertical="center" wrapText="1"/>
      <protection locked="0"/>
    </xf>
    <xf numFmtId="49" fontId="30" fillId="0" borderId="0" xfId="217" applyNumberFormat="1" applyFont="1" applyFill="1" applyBorder="1" applyAlignment="1">
      <alignment horizontal="center" vertical="center" wrapText="1"/>
      <protection/>
    </xf>
    <xf numFmtId="0" fontId="30" fillId="0" borderId="0" xfId="138" applyFont="1" applyFill="1" applyBorder="1" applyAlignment="1" applyProtection="1">
      <alignment horizontal="center" vertical="center" wrapText="1"/>
      <protection locked="0"/>
    </xf>
    <xf numFmtId="0" fontId="23" fillId="0" borderId="0" xfId="138" applyFont="1" applyFill="1" applyBorder="1" applyAlignment="1">
      <alignment horizontal="left" vertical="center" wrapText="1"/>
      <protection/>
    </xf>
    <xf numFmtId="0" fontId="76" fillId="0" borderId="0" xfId="182" applyFont="1" applyFill="1" applyBorder="1" applyAlignment="1">
      <alignment horizontal="center" vertical="center" wrapText="1"/>
      <protection/>
    </xf>
    <xf numFmtId="0" fontId="22" fillId="0" borderId="0" xfId="138" applyFont="1" applyFill="1" applyBorder="1" applyAlignment="1" applyProtection="1">
      <alignment horizontal="center" vertical="center" wrapText="1"/>
      <protection locked="0"/>
    </xf>
    <xf numFmtId="0" fontId="21" fillId="0" borderId="0" xfId="215" applyFont="1" applyFill="1" applyBorder="1" applyAlignment="1" applyProtection="1">
      <alignment vertical="center" wrapText="1"/>
      <protection locked="0"/>
    </xf>
    <xf numFmtId="0" fontId="31" fillId="0" borderId="0" xfId="215" applyFont="1" applyFill="1" applyBorder="1" applyAlignment="1" applyProtection="1">
      <alignment horizontal="left" vertical="center" wrapText="1"/>
      <protection locked="0"/>
    </xf>
    <xf numFmtId="0" fontId="30" fillId="0" borderId="0" xfId="182" applyFont="1" applyFill="1" applyBorder="1" applyAlignment="1">
      <alignment horizontal="center" vertical="center" wrapText="1"/>
      <protection/>
    </xf>
    <xf numFmtId="0" fontId="39" fillId="0" borderId="0" xfId="185" applyFont="1" applyBorder="1" applyAlignment="1">
      <alignment horizontal="left"/>
      <protection/>
    </xf>
    <xf numFmtId="0" fontId="39" fillId="0" borderId="0" xfId="185" applyFont="1" applyBorder="1" applyAlignment="1">
      <alignment/>
      <protection/>
    </xf>
    <xf numFmtId="0" fontId="21" fillId="38" borderId="0" xfId="215" applyFont="1" applyFill="1" applyBorder="1" applyAlignment="1" applyProtection="1">
      <alignment vertical="center" wrapText="1"/>
      <protection locked="0"/>
    </xf>
    <xf numFmtId="166" fontId="20" fillId="0" borderId="0" xfId="218" applyNumberFormat="1" applyFont="1" applyBorder="1" applyAlignment="1">
      <alignment horizontal="center" vertical="center"/>
      <protection/>
    </xf>
    <xf numFmtId="0" fontId="21" fillId="0" borderId="0" xfId="218" applyFont="1" applyBorder="1" applyAlignment="1">
      <alignment vertical="center" wrapText="1"/>
      <protection/>
    </xf>
    <xf numFmtId="0" fontId="20" fillId="0" borderId="0" xfId="218" applyFont="1" applyBorder="1" applyAlignment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168" fontId="26" fillId="0" borderId="19" xfId="0" applyNumberFormat="1" applyFont="1" applyFill="1" applyBorder="1" applyAlignment="1">
      <alignment horizontal="center" vertical="center"/>
    </xf>
    <xf numFmtId="0" fontId="20" fillId="0" borderId="19" xfId="138" applyFont="1" applyFill="1" applyBorder="1" applyAlignment="1" applyProtection="1">
      <alignment horizontal="center" vertical="center" wrapText="1"/>
      <protection locked="0"/>
    </xf>
    <xf numFmtId="0" fontId="24" fillId="0" borderId="0" xfId="184" applyFont="1" applyBorder="1" applyAlignment="1">
      <alignment vertical="center" wrapText="1"/>
      <protection/>
    </xf>
    <xf numFmtId="0" fontId="14" fillId="0" borderId="0" xfId="184" applyFont="1" applyFill="1">
      <alignment/>
      <protection/>
    </xf>
    <xf numFmtId="0" fontId="34" fillId="0" borderId="20" xfId="185" applyFont="1" applyBorder="1" applyAlignment="1">
      <alignment/>
      <protection/>
    </xf>
    <xf numFmtId="0" fontId="34" fillId="0" borderId="0" xfId="185" applyFont="1" applyBorder="1" applyAlignment="1">
      <alignment/>
      <protection/>
    </xf>
    <xf numFmtId="0" fontId="35" fillId="0" borderId="0" xfId="185" applyFont="1" applyAlignment="1">
      <alignment/>
      <protection/>
    </xf>
    <xf numFmtId="0" fontId="34" fillId="0" borderId="0" xfId="185" applyFont="1" applyAlignment="1">
      <alignment/>
      <protection/>
    </xf>
    <xf numFmtId="0" fontId="24" fillId="0" borderId="0" xfId="185" applyFont="1" applyAlignment="1">
      <alignment horizontal="left" vertical="center"/>
      <protection/>
    </xf>
    <xf numFmtId="0" fontId="39" fillId="0" borderId="0" xfId="185" applyFont="1">
      <alignment/>
      <protection/>
    </xf>
    <xf numFmtId="0" fontId="36" fillId="0" borderId="0" xfId="0" applyFont="1" applyFill="1" applyBorder="1" applyAlignment="1" applyProtection="1">
      <alignment horizontal="center" vertical="top"/>
      <protection/>
    </xf>
    <xf numFmtId="0" fontId="24" fillId="0" borderId="0" xfId="184" applyFont="1" applyFill="1" applyAlignment="1">
      <alignment vertical="center"/>
      <protection/>
    </xf>
    <xf numFmtId="0" fontId="20" fillId="0" borderId="0" xfId="184" applyFont="1" applyFill="1" applyAlignment="1">
      <alignment vertical="center"/>
      <protection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138" applyFont="1" applyFill="1" applyBorder="1" applyAlignment="1">
      <alignment horizontal="left" vertical="center" wrapText="1"/>
      <protection/>
    </xf>
    <xf numFmtId="0" fontId="42" fillId="0" borderId="19" xfId="184" applyFont="1" applyFill="1" applyBorder="1" applyAlignment="1">
      <alignment horizontal="center" vertical="center"/>
      <protection/>
    </xf>
    <xf numFmtId="167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67" fontId="45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4" borderId="0" xfId="0" applyFont="1" applyFill="1" applyBorder="1" applyAlignment="1" applyProtection="1">
      <alignment vertical="top"/>
      <protection locked="0"/>
    </xf>
    <xf numFmtId="0" fontId="24" fillId="4" borderId="0" xfId="0" applyFont="1" applyFill="1" applyBorder="1" applyAlignment="1" applyProtection="1">
      <alignment horizontal="center" vertical="top"/>
      <protection locked="0"/>
    </xf>
    <xf numFmtId="168" fontId="24" fillId="4" borderId="0" xfId="0" applyNumberFormat="1" applyFont="1" applyFill="1" applyBorder="1" applyAlignment="1" applyProtection="1">
      <alignment horizontal="center" vertical="top"/>
      <protection/>
    </xf>
    <xf numFmtId="0" fontId="46" fillId="4" borderId="0" xfId="0" applyFont="1" applyFill="1" applyBorder="1" applyAlignment="1" applyProtection="1">
      <alignment horizontal="center" vertical="top" shrinkToFit="1"/>
      <protection locked="0"/>
    </xf>
    <xf numFmtId="1" fontId="24" fillId="4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184" applyFont="1">
      <alignment/>
      <protection/>
    </xf>
    <xf numFmtId="0" fontId="77" fillId="0" borderId="0" xfId="184" applyFont="1" applyBorder="1">
      <alignment/>
      <protection/>
    </xf>
    <xf numFmtId="0" fontId="78" fillId="0" borderId="0" xfId="184" applyFont="1">
      <alignment/>
      <protection/>
    </xf>
    <xf numFmtId="169" fontId="24" fillId="4" borderId="0" xfId="0" applyNumberFormat="1" applyFont="1" applyFill="1" applyBorder="1" applyAlignment="1" applyProtection="1">
      <alignment horizontal="center" vertical="top"/>
      <protection/>
    </xf>
    <xf numFmtId="1" fontId="25" fillId="0" borderId="19" xfId="214" applyNumberFormat="1" applyFont="1" applyFill="1" applyBorder="1" applyAlignment="1">
      <alignment horizontal="center" vertical="center"/>
      <protection/>
    </xf>
    <xf numFmtId="168" fontId="31" fillId="0" borderId="19" xfId="211" applyNumberFormat="1" applyFont="1" applyFill="1" applyBorder="1" applyAlignment="1">
      <alignment horizontal="center" vertical="center"/>
      <protection/>
    </xf>
    <xf numFmtId="0" fontId="24" fillId="4" borderId="0" xfId="0" applyFont="1" applyFill="1" applyBorder="1" applyAlignment="1" applyProtection="1">
      <alignment/>
      <protection locked="0"/>
    </xf>
    <xf numFmtId="167" fontId="22" fillId="0" borderId="19" xfId="214" applyNumberFormat="1" applyFont="1" applyFill="1" applyBorder="1" applyAlignment="1">
      <alignment horizontal="center" vertical="center"/>
      <protection/>
    </xf>
    <xf numFmtId="167" fontId="22" fillId="0" borderId="19" xfId="211" applyNumberFormat="1" applyFont="1" applyFill="1" applyBorder="1" applyAlignment="1">
      <alignment horizontal="center" vertical="center"/>
      <protection/>
    </xf>
    <xf numFmtId="168" fontId="31" fillId="0" borderId="19" xfId="0" applyNumberFormat="1" applyFont="1" applyBorder="1" applyAlignment="1">
      <alignment horizontal="center" vertical="center"/>
    </xf>
    <xf numFmtId="0" fontId="22" fillId="0" borderId="0" xfId="185" applyFont="1" applyAlignment="1">
      <alignment horizontal="center" vertical="center" wrapText="1"/>
      <protection/>
    </xf>
    <xf numFmtId="0" fontId="24" fillId="0" borderId="0" xfId="185" applyFont="1" applyAlignment="1">
      <alignment vertical="center"/>
      <protection/>
    </xf>
    <xf numFmtId="0" fontId="33" fillId="0" borderId="0" xfId="185" applyFont="1" applyAlignment="1">
      <alignment horizontal="centerContinuous" vertical="center"/>
      <protection/>
    </xf>
    <xf numFmtId="0" fontId="79" fillId="0" borderId="0" xfId="185" applyFont="1" applyAlignment="1">
      <alignment horizontal="centerContinuous" vertical="center"/>
      <protection/>
    </xf>
    <xf numFmtId="0" fontId="14" fillId="0" borderId="0" xfId="185" applyFont="1">
      <alignment/>
      <protection/>
    </xf>
    <xf numFmtId="0" fontId="28" fillId="0" borderId="0" xfId="185" applyFont="1" applyFill="1" applyAlignment="1">
      <alignment horizontal="center" vertical="center" wrapText="1"/>
      <protection/>
    </xf>
    <xf numFmtId="0" fontId="27" fillId="0" borderId="0" xfId="185" applyFont="1" applyAlignment="1">
      <alignment vertical="center" wrapText="1"/>
      <protection/>
    </xf>
    <xf numFmtId="0" fontId="43" fillId="0" borderId="0" xfId="185" applyFont="1" applyBorder="1">
      <alignment/>
      <protection/>
    </xf>
    <xf numFmtId="0" fontId="42" fillId="0" borderId="19" xfId="185" applyFont="1" applyFill="1" applyBorder="1" applyAlignment="1">
      <alignment horizontal="center" vertical="center"/>
      <protection/>
    </xf>
    <xf numFmtId="0" fontId="14" fillId="0" borderId="0" xfId="185" applyFill="1">
      <alignment/>
      <protection/>
    </xf>
    <xf numFmtId="0" fontId="78" fillId="0" borderId="0" xfId="185" applyFont="1" applyFill="1">
      <alignment/>
      <protection/>
    </xf>
    <xf numFmtId="0" fontId="28" fillId="0" borderId="0" xfId="185" applyFont="1" applyFill="1" applyBorder="1" applyAlignment="1">
      <alignment horizontal="center" vertical="center"/>
      <protection/>
    </xf>
    <xf numFmtId="0" fontId="21" fillId="0" borderId="0" xfId="185" applyFont="1" applyBorder="1" applyAlignment="1">
      <alignment horizontal="left" vertical="center" wrapText="1"/>
      <protection/>
    </xf>
    <xf numFmtId="0" fontId="25" fillId="0" borderId="0" xfId="185" applyFont="1" applyFill="1" applyBorder="1" applyAlignment="1">
      <alignment horizontal="center" vertical="center"/>
      <protection/>
    </xf>
    <xf numFmtId="168" fontId="25" fillId="0" borderId="0" xfId="185" applyNumberFormat="1" applyFont="1" applyFill="1" applyBorder="1" applyAlignment="1">
      <alignment horizontal="center" vertical="center"/>
      <protection/>
    </xf>
    <xf numFmtId="0" fontId="28" fillId="0" borderId="0" xfId="185" applyFont="1" applyBorder="1" applyAlignment="1">
      <alignment horizontal="center" vertical="center"/>
      <protection/>
    </xf>
    <xf numFmtId="1" fontId="25" fillId="0" borderId="0" xfId="185" applyNumberFormat="1" applyFont="1" applyFill="1" applyBorder="1" applyAlignment="1">
      <alignment horizontal="center" vertical="center"/>
      <protection/>
    </xf>
    <xf numFmtId="0" fontId="24" fillId="0" borderId="0" xfId="185" applyFont="1" applyFill="1" applyAlignment="1">
      <alignment vertical="center"/>
      <protection/>
    </xf>
    <xf numFmtId="0" fontId="24" fillId="0" borderId="0" xfId="185" applyFont="1" applyBorder="1" applyAlignment="1">
      <alignment vertical="center" wrapText="1"/>
      <protection/>
    </xf>
    <xf numFmtId="0" fontId="20" fillId="0" borderId="0" xfId="185" applyFont="1" applyFill="1" applyAlignment="1">
      <alignment vertical="center"/>
      <protection/>
    </xf>
    <xf numFmtId="0" fontId="79" fillId="0" borderId="0" xfId="185" applyFont="1" applyFill="1" applyAlignment="1">
      <alignment horizontal="centerContinuous" vertical="center"/>
      <protection/>
    </xf>
    <xf numFmtId="2" fontId="24" fillId="39" borderId="19" xfId="213" applyNumberFormat="1" applyFont="1" applyFill="1" applyBorder="1" applyAlignment="1">
      <alignment horizontal="center" vertical="center" textRotation="90" wrapText="1"/>
      <protection/>
    </xf>
    <xf numFmtId="2" fontId="24" fillId="39" borderId="19" xfId="213" applyNumberFormat="1" applyFont="1" applyFill="1" applyBorder="1" applyAlignment="1">
      <alignment horizontal="center" vertical="center" wrapText="1"/>
      <protection/>
    </xf>
    <xf numFmtId="1" fontId="24" fillId="39" borderId="19" xfId="213" applyNumberFormat="1" applyFont="1" applyFill="1" applyBorder="1" applyAlignment="1">
      <alignment horizontal="center" vertical="center" textRotation="90" wrapText="1"/>
      <protection/>
    </xf>
    <xf numFmtId="0" fontId="24" fillId="0" borderId="0" xfId="185" applyFont="1">
      <alignment/>
      <protection/>
    </xf>
    <xf numFmtId="167" fontId="30" fillId="0" borderId="19" xfId="0" applyNumberFormat="1" applyFont="1" applyFill="1" applyBorder="1" applyAlignment="1">
      <alignment horizontal="center" vertical="center"/>
    </xf>
    <xf numFmtId="0" fontId="26" fillId="0" borderId="0" xfId="216" applyFont="1" applyFill="1" applyAlignment="1" applyProtection="1">
      <alignment horizontal="right" vertical="center"/>
      <protection locked="0"/>
    </xf>
    <xf numFmtId="0" fontId="21" fillId="0" borderId="19" xfId="0" applyFont="1" applyFill="1" applyBorder="1" applyAlignment="1">
      <alignment vertical="center" wrapText="1"/>
    </xf>
    <xf numFmtId="0" fontId="21" fillId="0" borderId="19" xfId="138" applyFont="1" applyFill="1" applyBorder="1" applyAlignment="1" applyProtection="1">
      <alignment vertical="center" wrapText="1"/>
      <protection locked="0"/>
    </xf>
    <xf numFmtId="49" fontId="30" fillId="0" borderId="19" xfId="0" applyNumberFormat="1" applyFont="1" applyFill="1" applyBorder="1" applyAlignment="1">
      <alignment horizontal="center" vertical="center"/>
    </xf>
    <xf numFmtId="0" fontId="20" fillId="0" borderId="21" xfId="193" applyFont="1" applyFill="1" applyBorder="1" applyAlignment="1">
      <alignment horizontal="center" vertical="center" wrapText="1"/>
      <protection/>
    </xf>
    <xf numFmtId="49" fontId="30" fillId="0" borderId="19" xfId="195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26" fillId="0" borderId="20" xfId="185" applyFont="1" applyBorder="1" applyAlignment="1">
      <alignment/>
      <protection/>
    </xf>
    <xf numFmtId="0" fontId="14" fillId="0" borderId="0" xfId="185" applyFont="1" applyAlignment="1">
      <alignment/>
      <protection/>
    </xf>
    <xf numFmtId="0" fontId="26" fillId="0" borderId="0" xfId="185" applyFont="1" applyAlignment="1">
      <alignment/>
      <protection/>
    </xf>
    <xf numFmtId="0" fontId="20" fillId="0" borderId="0" xfId="185" applyFont="1" applyAlignment="1">
      <alignment/>
      <protection/>
    </xf>
    <xf numFmtId="0" fontId="30" fillId="0" borderId="19" xfId="195" applyFont="1" applyFill="1" applyBorder="1" applyAlignment="1">
      <alignment horizontal="center" vertical="center" wrapText="1"/>
      <protection/>
    </xf>
    <xf numFmtId="0" fontId="20" fillId="0" borderId="19" xfId="193" applyFont="1" applyFill="1" applyBorder="1" applyAlignment="1">
      <alignment horizontal="center" vertical="center" wrapText="1"/>
      <protection/>
    </xf>
    <xf numFmtId="0" fontId="30" fillId="0" borderId="19" xfId="185" applyFont="1" applyFill="1" applyBorder="1" applyAlignment="1">
      <alignment horizontal="center" vertical="center"/>
      <protection/>
    </xf>
    <xf numFmtId="0" fontId="42" fillId="0" borderId="0" xfId="185" applyFont="1" applyFill="1" applyBorder="1" applyAlignment="1">
      <alignment horizontal="center" vertical="center"/>
      <protection/>
    </xf>
    <xf numFmtId="0" fontId="20" fillId="0" borderId="0" xfId="138" applyFont="1" applyFill="1" applyBorder="1" applyAlignment="1" applyProtection="1">
      <alignment horizontal="center" vertical="center" wrapText="1"/>
      <protection locked="0"/>
    </xf>
    <xf numFmtId="167" fontId="45" fillId="0" borderId="0" xfId="0" applyNumberFormat="1" applyFont="1" applyBorder="1" applyAlignment="1">
      <alignment horizontal="center" vertical="center"/>
    </xf>
    <xf numFmtId="0" fontId="21" fillId="0" borderId="19" xfId="195" applyFont="1" applyFill="1" applyBorder="1" applyAlignment="1">
      <alignment horizontal="left" vertical="center" wrapText="1"/>
      <protection/>
    </xf>
    <xf numFmtId="0" fontId="20" fillId="0" borderId="19" xfId="138" applyFont="1" applyFill="1" applyBorder="1" applyAlignment="1" applyProtection="1">
      <alignment vertical="center" wrapText="1"/>
      <protection locked="0"/>
    </xf>
    <xf numFmtId="0" fontId="21" fillId="0" borderId="0" xfId="138" applyFont="1" applyFill="1" applyBorder="1" applyAlignment="1">
      <alignment horizontal="left" vertical="center" wrapText="1"/>
      <protection/>
    </xf>
    <xf numFmtId="0" fontId="20" fillId="0" borderId="21" xfId="138" applyFont="1" applyFill="1" applyBorder="1" applyAlignment="1" applyProtection="1">
      <alignment horizontal="center" vertical="center" wrapText="1"/>
      <protection locked="0"/>
    </xf>
    <xf numFmtId="49" fontId="30" fillId="0" borderId="19" xfId="143" applyNumberFormat="1" applyFont="1" applyFill="1" applyBorder="1" applyAlignment="1">
      <alignment horizontal="center" vertical="center" wrapText="1"/>
      <protection/>
    </xf>
    <xf numFmtId="0" fontId="78" fillId="0" borderId="0" xfId="185" applyFont="1">
      <alignment/>
      <protection/>
    </xf>
    <xf numFmtId="0" fontId="80" fillId="0" borderId="0" xfId="185" applyFont="1" applyAlignment="1">
      <alignment horizontal="center" vertical="center" wrapText="1"/>
      <protection/>
    </xf>
    <xf numFmtId="49" fontId="30" fillId="0" borderId="19" xfId="182" applyNumberFormat="1" applyFont="1" applyFill="1" applyBorder="1" applyAlignment="1">
      <alignment horizontal="center" vertical="center" wrapText="1"/>
      <protection/>
    </xf>
    <xf numFmtId="49" fontId="30" fillId="0" borderId="19" xfId="193" applyNumberFormat="1" applyFont="1" applyFill="1" applyBorder="1" applyAlignment="1">
      <alignment horizontal="center" vertical="center" wrapText="1"/>
      <protection/>
    </xf>
    <xf numFmtId="0" fontId="21" fillId="0" borderId="19" xfId="215" applyFont="1" applyFill="1" applyBorder="1" applyAlignment="1" applyProtection="1">
      <alignment vertical="center" wrapText="1"/>
      <protection locked="0"/>
    </xf>
    <xf numFmtId="49" fontId="30" fillId="0" borderId="19" xfId="138" applyNumberFormat="1" applyFont="1" applyFill="1" applyBorder="1" applyAlignment="1">
      <alignment horizontal="center" vertical="center" wrapText="1"/>
      <protection/>
    </xf>
    <xf numFmtId="0" fontId="22" fillId="0" borderId="0" xfId="185" applyFont="1" applyAlignment="1">
      <alignment/>
      <protection/>
    </xf>
    <xf numFmtId="0" fontId="81" fillId="0" borderId="0" xfId="184" applyFont="1" applyFill="1" applyAlignment="1">
      <alignment horizontal="center" vertical="center" wrapText="1"/>
      <protection/>
    </xf>
    <xf numFmtId="0" fontId="82" fillId="0" borderId="0" xfId="184" applyFont="1" applyAlignment="1">
      <alignment vertical="center" wrapText="1"/>
      <protection/>
    </xf>
    <xf numFmtId="0" fontId="78" fillId="0" borderId="0" xfId="184" applyFont="1" applyBorder="1">
      <alignment/>
      <protection/>
    </xf>
    <xf numFmtId="0" fontId="30" fillId="0" borderId="19" xfId="193" applyFont="1" applyFill="1" applyBorder="1" applyAlignment="1">
      <alignment horizontal="center" vertical="center" wrapText="1"/>
      <protection/>
    </xf>
    <xf numFmtId="0" fontId="20" fillId="0" borderId="19" xfId="185" applyFont="1" applyFill="1" applyBorder="1" applyAlignment="1">
      <alignment horizontal="center" vertical="center" wrapText="1"/>
      <protection/>
    </xf>
    <xf numFmtId="0" fontId="21" fillId="0" borderId="0" xfId="138" applyFont="1" applyFill="1" applyBorder="1" applyAlignment="1" applyProtection="1">
      <alignment vertical="center" wrapText="1"/>
      <protection locked="0"/>
    </xf>
    <xf numFmtId="49" fontId="30" fillId="0" borderId="0" xfId="215" applyNumberFormat="1" applyFont="1" applyFill="1" applyBorder="1" applyAlignment="1" applyProtection="1">
      <alignment horizontal="center" vertical="center" wrapText="1"/>
      <protection locked="0"/>
    </xf>
    <xf numFmtId="167" fontId="30" fillId="0" borderId="0" xfId="0" applyNumberFormat="1" applyFont="1" applyBorder="1" applyAlignment="1">
      <alignment horizontal="center" vertical="center"/>
    </xf>
    <xf numFmtId="168" fontId="26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2" fontId="24" fillId="39" borderId="22" xfId="213" applyNumberFormat="1" applyFont="1" applyFill="1" applyBorder="1" applyAlignment="1">
      <alignment horizontal="center" vertical="center" textRotation="90" wrapText="1"/>
      <protection/>
    </xf>
    <xf numFmtId="2" fontId="24" fillId="39" borderId="22" xfId="213" applyNumberFormat="1" applyFont="1" applyFill="1" applyBorder="1" applyAlignment="1">
      <alignment horizontal="center" vertical="center" wrapText="1"/>
      <protection/>
    </xf>
    <xf numFmtId="1" fontId="24" fillId="39" borderId="22" xfId="213" applyNumberFormat="1" applyFont="1" applyFill="1" applyBorder="1" applyAlignment="1">
      <alignment horizontal="center" vertical="center" textRotation="90" wrapText="1"/>
      <protection/>
    </xf>
    <xf numFmtId="0" fontId="42" fillId="0" borderId="23" xfId="185" applyFont="1" applyFill="1" applyBorder="1" applyAlignment="1">
      <alignment horizontal="center" vertical="center"/>
      <protection/>
    </xf>
    <xf numFmtId="0" fontId="21" fillId="0" borderId="23" xfId="138" applyFont="1" applyFill="1" applyBorder="1" applyAlignment="1" applyProtection="1">
      <alignment vertical="center" wrapText="1"/>
      <protection locked="0"/>
    </xf>
    <xf numFmtId="49" fontId="30" fillId="0" borderId="23" xfId="217" applyNumberFormat="1" applyFont="1" applyFill="1" applyBorder="1" applyAlignment="1">
      <alignment horizontal="center" vertical="center" wrapText="1"/>
      <protection/>
    </xf>
    <xf numFmtId="0" fontId="20" fillId="0" borderId="23" xfId="138" applyFont="1" applyFill="1" applyBorder="1" applyAlignment="1" applyProtection="1">
      <alignment horizontal="center" vertical="center" wrapText="1"/>
      <protection locked="0"/>
    </xf>
    <xf numFmtId="0" fontId="20" fillId="0" borderId="24" xfId="138" applyFont="1" applyFill="1" applyBorder="1" applyAlignment="1" applyProtection="1">
      <alignment horizontal="center" vertical="center" wrapText="1"/>
      <protection locked="0"/>
    </xf>
    <xf numFmtId="167" fontId="30" fillId="0" borderId="23" xfId="0" applyNumberFormat="1" applyFont="1" applyBorder="1" applyAlignment="1">
      <alignment horizontal="center" vertical="center"/>
    </xf>
    <xf numFmtId="168" fontId="26" fillId="0" borderId="23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7" fontId="45" fillId="0" borderId="23" xfId="0" applyNumberFormat="1" applyFont="1" applyBorder="1" applyAlignment="1">
      <alignment horizontal="center" vertical="center"/>
    </xf>
    <xf numFmtId="168" fontId="31" fillId="0" borderId="23" xfId="0" applyNumberFormat="1" applyFont="1" applyBorder="1" applyAlignment="1">
      <alignment horizontal="center" vertical="center"/>
    </xf>
    <xf numFmtId="0" fontId="20" fillId="0" borderId="19" xfId="217" applyFont="1" applyFill="1" applyBorder="1" applyAlignment="1" applyProtection="1">
      <alignment vertical="center" wrapText="1"/>
      <protection locked="0"/>
    </xf>
    <xf numFmtId="49" fontId="30" fillId="0" borderId="19" xfId="138" applyNumberFormat="1" applyFont="1" applyFill="1" applyBorder="1" applyAlignment="1" applyProtection="1">
      <alignment horizontal="center" vertical="center" wrapText="1"/>
      <protection locked="0"/>
    </xf>
    <xf numFmtId="1" fontId="20" fillId="39" borderId="22" xfId="212" applyNumberFormat="1" applyFont="1" applyFill="1" applyBorder="1" applyAlignment="1">
      <alignment horizontal="center" vertical="center" textRotation="90" wrapText="1"/>
      <protection/>
    </xf>
    <xf numFmtId="2" fontId="20" fillId="39" borderId="22" xfId="212" applyNumberFormat="1" applyFont="1" applyFill="1" applyBorder="1" applyAlignment="1">
      <alignment horizontal="center" vertical="center" wrapText="1"/>
      <protection/>
    </xf>
    <xf numFmtId="0" fontId="42" fillId="0" borderId="0" xfId="184" applyFont="1" applyFill="1" applyBorder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horizontal="center" vertical="center"/>
    </xf>
    <xf numFmtId="167" fontId="22" fillId="0" borderId="0" xfId="211" applyNumberFormat="1" applyFont="1" applyFill="1" applyBorder="1" applyAlignment="1">
      <alignment horizontal="center" vertical="center"/>
      <protection/>
    </xf>
    <xf numFmtId="167" fontId="22" fillId="0" borderId="0" xfId="214" applyNumberFormat="1" applyFont="1" applyFill="1" applyBorder="1" applyAlignment="1">
      <alignment horizontal="center" vertical="center"/>
      <protection/>
    </xf>
    <xf numFmtId="1" fontId="25" fillId="0" borderId="0" xfId="214" applyNumberFormat="1" applyFont="1" applyFill="1" applyBorder="1" applyAlignment="1">
      <alignment horizontal="center" vertical="center"/>
      <protection/>
    </xf>
    <xf numFmtId="168" fontId="31" fillId="0" borderId="0" xfId="211" applyNumberFormat="1" applyFont="1" applyFill="1" applyBorder="1" applyAlignment="1">
      <alignment horizontal="center" vertical="center"/>
      <protection/>
    </xf>
    <xf numFmtId="0" fontId="21" fillId="0" borderId="23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0" fontId="20" fillId="0" borderId="24" xfId="193" applyFont="1" applyFill="1" applyBorder="1" applyAlignment="1">
      <alignment horizontal="center" vertical="center" wrapText="1"/>
      <protection/>
    </xf>
    <xf numFmtId="49" fontId="30" fillId="0" borderId="23" xfId="138" applyNumberFormat="1" applyFont="1" applyFill="1" applyBorder="1" applyAlignment="1">
      <alignment horizontal="center" vertical="center" wrapText="1"/>
      <protection/>
    </xf>
    <xf numFmtId="0" fontId="21" fillId="37" borderId="0" xfId="138" applyFont="1" applyFill="1" applyBorder="1" applyAlignment="1" applyProtection="1">
      <alignment vertical="center" wrapText="1"/>
      <protection locked="0"/>
    </xf>
    <xf numFmtId="49" fontId="30" fillId="37" borderId="0" xfId="217" applyNumberFormat="1" applyFont="1" applyFill="1" applyBorder="1" applyAlignment="1">
      <alignment horizontal="center" vertical="center" wrapText="1"/>
      <protection/>
    </xf>
    <xf numFmtId="0" fontId="20" fillId="37" borderId="0" xfId="138" applyFont="1" applyFill="1" applyBorder="1" applyAlignment="1" applyProtection="1">
      <alignment horizontal="center" vertical="center" wrapText="1"/>
      <protection locked="0"/>
    </xf>
    <xf numFmtId="0" fontId="21" fillId="37" borderId="0" xfId="219" applyFont="1" applyFill="1" applyBorder="1" applyAlignment="1">
      <alignment horizontal="left" vertical="center" wrapText="1"/>
      <protection/>
    </xf>
    <xf numFmtId="49" fontId="30" fillId="0" borderId="0" xfId="195" applyNumberFormat="1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vertical="center" wrapText="1"/>
    </xf>
    <xf numFmtId="0" fontId="31" fillId="40" borderId="19" xfId="185" applyFont="1" applyFill="1" applyBorder="1" applyAlignment="1">
      <alignment horizontal="center" vertical="center" wrapText="1"/>
      <protection/>
    </xf>
    <xf numFmtId="0" fontId="40" fillId="0" borderId="0" xfId="185" applyFont="1" applyAlignment="1">
      <alignment horizontal="center" vertical="center" wrapText="1"/>
      <protection/>
    </xf>
    <xf numFmtId="0" fontId="33" fillId="0" borderId="0" xfId="185" applyFont="1" applyAlignment="1">
      <alignment horizontal="center" vertical="center" wrapText="1"/>
      <protection/>
    </xf>
    <xf numFmtId="1" fontId="31" fillId="40" borderId="19" xfId="185" applyNumberFormat="1" applyFont="1" applyFill="1" applyBorder="1" applyAlignment="1">
      <alignment horizontal="center" vertical="center" textRotation="90"/>
      <protection/>
    </xf>
    <xf numFmtId="1" fontId="31" fillId="40" borderId="19" xfId="185" applyNumberFormat="1" applyFont="1" applyFill="1" applyBorder="1" applyAlignment="1">
      <alignment horizontal="center" vertical="center" textRotation="90" wrapText="1"/>
      <protection/>
    </xf>
    <xf numFmtId="0" fontId="30" fillId="39" borderId="19" xfId="185" applyFont="1" applyFill="1" applyBorder="1" applyAlignment="1">
      <alignment horizontal="center" vertical="center" textRotation="90" wrapText="1"/>
      <protection/>
    </xf>
    <xf numFmtId="0" fontId="30" fillId="39" borderId="22" xfId="185" applyFont="1" applyFill="1" applyBorder="1" applyAlignment="1">
      <alignment horizontal="center" vertical="center" textRotation="90" wrapText="1"/>
      <protection/>
    </xf>
    <xf numFmtId="1" fontId="29" fillId="39" borderId="19" xfId="185" applyNumberFormat="1" applyFont="1" applyFill="1" applyBorder="1" applyAlignment="1">
      <alignment horizontal="center" vertical="center" textRotation="90" wrapText="1"/>
      <protection/>
    </xf>
    <xf numFmtId="1" fontId="29" fillId="39" borderId="22" xfId="185" applyNumberFormat="1" applyFont="1" applyFill="1" applyBorder="1" applyAlignment="1">
      <alignment horizontal="center" vertical="center" textRotation="90" wrapText="1"/>
      <protection/>
    </xf>
    <xf numFmtId="2" fontId="29" fillId="39" borderId="19" xfId="185" applyNumberFormat="1" applyFont="1" applyFill="1" applyBorder="1" applyAlignment="1">
      <alignment horizontal="center" vertical="center" textRotation="90" wrapText="1"/>
      <protection/>
    </xf>
    <xf numFmtId="2" fontId="29" fillId="39" borderId="22" xfId="185" applyNumberFormat="1" applyFont="1" applyFill="1" applyBorder="1" applyAlignment="1">
      <alignment horizontal="center" vertical="center" textRotation="90" wrapText="1"/>
      <protection/>
    </xf>
    <xf numFmtId="0" fontId="32" fillId="0" borderId="24" xfId="185" applyFont="1" applyBorder="1" applyAlignment="1">
      <alignment horizontal="center" vertical="center"/>
      <protection/>
    </xf>
    <xf numFmtId="0" fontId="32" fillId="0" borderId="20" xfId="185" applyFont="1" applyBorder="1" applyAlignment="1">
      <alignment horizontal="center" vertical="center"/>
      <protection/>
    </xf>
    <xf numFmtId="0" fontId="32" fillId="0" borderId="25" xfId="185" applyFont="1" applyBorder="1" applyAlignment="1">
      <alignment horizontal="center" vertical="center"/>
      <protection/>
    </xf>
    <xf numFmtId="0" fontId="29" fillId="39" borderId="19" xfId="185" applyFont="1" applyFill="1" applyBorder="1" applyAlignment="1">
      <alignment horizontal="center" vertical="center" textRotation="90" wrapText="1"/>
      <protection/>
    </xf>
    <xf numFmtId="0" fontId="29" fillId="39" borderId="22" xfId="185" applyFont="1" applyFill="1" applyBorder="1" applyAlignment="1">
      <alignment horizontal="center" vertical="center" textRotation="90" wrapText="1"/>
      <protection/>
    </xf>
    <xf numFmtId="0" fontId="29" fillId="39" borderId="19" xfId="185" applyFont="1" applyFill="1" applyBorder="1" applyAlignment="1">
      <alignment horizontal="center" vertical="center" wrapText="1"/>
      <protection/>
    </xf>
    <xf numFmtId="0" fontId="29" fillId="39" borderId="22" xfId="185" applyFont="1" applyFill="1" applyBorder="1" applyAlignment="1">
      <alignment horizontal="center" vertical="center" wrapText="1"/>
      <protection/>
    </xf>
    <xf numFmtId="0" fontId="24" fillId="39" borderId="19" xfId="213" applyFont="1" applyFill="1" applyBorder="1" applyAlignment="1">
      <alignment horizontal="center" vertical="center"/>
      <protection/>
    </xf>
    <xf numFmtId="0" fontId="27" fillId="39" borderId="19" xfId="213" applyFont="1" applyFill="1" applyBorder="1" applyAlignment="1">
      <alignment horizontal="center" vertical="center"/>
      <protection/>
    </xf>
    <xf numFmtId="1" fontId="29" fillId="0" borderId="19" xfId="185" applyNumberFormat="1" applyFont="1" applyFill="1" applyBorder="1" applyAlignment="1">
      <alignment horizontal="center" vertical="center" textRotation="90"/>
      <protection/>
    </xf>
    <xf numFmtId="1" fontId="29" fillId="0" borderId="22" xfId="185" applyNumberFormat="1" applyFont="1" applyFill="1" applyBorder="1" applyAlignment="1">
      <alignment horizontal="center" vertical="center" textRotation="90"/>
      <protection/>
    </xf>
    <xf numFmtId="0" fontId="33" fillId="0" borderId="0" xfId="185" applyFont="1" applyAlignment="1">
      <alignment horizontal="center" vertical="center"/>
      <protection/>
    </xf>
    <xf numFmtId="0" fontId="22" fillId="0" borderId="26" xfId="185" applyFont="1" applyBorder="1" applyAlignment="1">
      <alignment horizontal="center" vertical="center"/>
      <protection/>
    </xf>
    <xf numFmtId="0" fontId="22" fillId="0" borderId="27" xfId="185" applyFont="1" applyBorder="1" applyAlignment="1">
      <alignment horizontal="center" vertical="center"/>
      <protection/>
    </xf>
    <xf numFmtId="0" fontId="22" fillId="0" borderId="28" xfId="185" applyFont="1" applyBorder="1" applyAlignment="1">
      <alignment horizontal="center" vertical="center"/>
      <protection/>
    </xf>
    <xf numFmtId="0" fontId="24" fillId="0" borderId="0" xfId="185" applyFont="1" applyBorder="1" applyAlignment="1">
      <alignment vertical="center" wrapText="1"/>
      <protection/>
    </xf>
    <xf numFmtId="0" fontId="22" fillId="0" borderId="0" xfId="185" applyFont="1" applyBorder="1" applyAlignment="1">
      <alignment horizontal="center" vertical="center"/>
      <protection/>
    </xf>
    <xf numFmtId="1" fontId="20" fillId="0" borderId="19" xfId="185" applyNumberFormat="1" applyFont="1" applyFill="1" applyBorder="1" applyAlignment="1">
      <alignment horizontal="center" vertical="center"/>
      <protection/>
    </xf>
    <xf numFmtId="0" fontId="32" fillId="0" borderId="0" xfId="185" applyFont="1" applyBorder="1" applyAlignment="1">
      <alignment horizontal="center" vertical="center"/>
      <protection/>
    </xf>
    <xf numFmtId="0" fontId="32" fillId="0" borderId="0" xfId="185" applyFont="1" applyAlignment="1">
      <alignment horizontal="center" vertical="center" wrapText="1"/>
      <protection/>
    </xf>
    <xf numFmtId="0" fontId="23" fillId="0" borderId="0" xfId="185" applyFont="1" applyBorder="1" applyAlignment="1">
      <alignment horizontal="center" vertical="center"/>
      <protection/>
    </xf>
    <xf numFmtId="0" fontId="29" fillId="39" borderId="19" xfId="184" applyFont="1" applyFill="1" applyBorder="1" applyAlignment="1">
      <alignment horizontal="center" vertical="center" wrapText="1"/>
      <protection/>
    </xf>
    <xf numFmtId="0" fontId="29" fillId="39" borderId="22" xfId="184" applyFont="1" applyFill="1" applyBorder="1" applyAlignment="1">
      <alignment horizontal="center" vertical="center" wrapText="1"/>
      <protection/>
    </xf>
    <xf numFmtId="0" fontId="29" fillId="39" borderId="19" xfId="184" applyFont="1" applyFill="1" applyBorder="1" applyAlignment="1">
      <alignment horizontal="center" vertical="center" textRotation="90" wrapText="1"/>
      <protection/>
    </xf>
    <xf numFmtId="0" fontId="29" fillId="39" borderId="22" xfId="184" applyFont="1" applyFill="1" applyBorder="1" applyAlignment="1">
      <alignment horizontal="center" vertical="center" textRotation="90" wrapText="1"/>
      <protection/>
    </xf>
    <xf numFmtId="0" fontId="80" fillId="0" borderId="0" xfId="184" applyFont="1" applyAlignment="1">
      <alignment horizontal="center" vertical="center" wrapText="1"/>
      <protection/>
    </xf>
    <xf numFmtId="0" fontId="33" fillId="0" borderId="0" xfId="184" applyFont="1" applyBorder="1" applyAlignment="1">
      <alignment horizontal="center" vertical="center"/>
      <protection/>
    </xf>
    <xf numFmtId="0" fontId="24" fillId="39" borderId="19" xfId="212" applyFont="1" applyFill="1" applyBorder="1" applyAlignment="1">
      <alignment horizontal="center" vertical="center" wrapText="1"/>
      <protection/>
    </xf>
    <xf numFmtId="1" fontId="29" fillId="0" borderId="19" xfId="184" applyNumberFormat="1" applyFont="1" applyFill="1" applyBorder="1" applyAlignment="1">
      <alignment horizontal="center" vertical="center" textRotation="90"/>
      <protection/>
    </xf>
    <xf numFmtId="1" fontId="29" fillId="0" borderId="22" xfId="184" applyNumberFormat="1" applyFont="1" applyFill="1" applyBorder="1" applyAlignment="1">
      <alignment horizontal="center" vertical="center" textRotation="90"/>
      <protection/>
    </xf>
    <xf numFmtId="0" fontId="30" fillId="39" borderId="19" xfId="212" applyFont="1" applyFill="1" applyBorder="1" applyAlignment="1">
      <alignment horizontal="center" vertical="center" wrapText="1"/>
      <protection/>
    </xf>
    <xf numFmtId="0" fontId="24" fillId="0" borderId="0" xfId="184" applyFont="1" applyBorder="1" applyAlignment="1">
      <alignment vertical="center" wrapText="1"/>
      <protection/>
    </xf>
    <xf numFmtId="0" fontId="30" fillId="39" borderId="19" xfId="184" applyFont="1" applyFill="1" applyBorder="1" applyAlignment="1">
      <alignment horizontal="center" vertical="center" textRotation="90" wrapText="1"/>
      <protection/>
    </xf>
    <xf numFmtId="0" fontId="30" fillId="39" borderId="22" xfId="184" applyFont="1" applyFill="1" applyBorder="1" applyAlignment="1">
      <alignment horizontal="center" vertical="center" textRotation="90" wrapText="1"/>
      <protection/>
    </xf>
    <xf numFmtId="0" fontId="27" fillId="39" borderId="19" xfId="212" applyFont="1" applyFill="1" applyBorder="1" applyAlignment="1">
      <alignment horizontal="center" vertical="center"/>
      <protection/>
    </xf>
    <xf numFmtId="2" fontId="29" fillId="39" borderId="19" xfId="184" applyNumberFormat="1" applyFont="1" applyFill="1" applyBorder="1" applyAlignment="1">
      <alignment horizontal="center" vertical="center" textRotation="90" wrapText="1"/>
      <protection/>
    </xf>
    <xf numFmtId="2" fontId="29" fillId="39" borderId="22" xfId="184" applyNumberFormat="1" applyFont="1" applyFill="1" applyBorder="1" applyAlignment="1">
      <alignment horizontal="center" vertical="center" textRotation="90" wrapText="1"/>
      <protection/>
    </xf>
    <xf numFmtId="0" fontId="32" fillId="0" borderId="0" xfId="184" applyFont="1" applyBorder="1" applyAlignment="1">
      <alignment horizontal="center" vertical="center"/>
      <protection/>
    </xf>
    <xf numFmtId="0" fontId="20" fillId="0" borderId="19" xfId="215" applyFont="1" applyFill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Fill="1" applyBorder="1" applyAlignment="1">
      <alignment horizontal="left" vertical="center" wrapText="1"/>
    </xf>
    <xf numFmtId="0" fontId="20" fillId="0" borderId="19" xfId="217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24" fillId="4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49" fontId="30" fillId="0" borderId="19" xfId="21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85" applyFont="1" applyFill="1">
      <alignment/>
      <protection/>
    </xf>
    <xf numFmtId="1" fontId="24" fillId="0" borderId="21" xfId="184" applyNumberFormat="1" applyFont="1" applyFill="1" applyBorder="1" applyAlignment="1">
      <alignment horizontal="center" vertical="center"/>
      <protection/>
    </xf>
    <xf numFmtId="1" fontId="24" fillId="0" borderId="29" xfId="184" applyNumberFormat="1" applyFont="1" applyFill="1" applyBorder="1" applyAlignment="1">
      <alignment horizontal="center" vertical="center"/>
      <protection/>
    </xf>
    <xf numFmtId="1" fontId="24" fillId="0" borderId="30" xfId="184" applyNumberFormat="1" applyFont="1" applyFill="1" applyBorder="1" applyAlignment="1">
      <alignment horizontal="center" vertical="center"/>
      <protection/>
    </xf>
  </cellXfs>
  <cellStyles count="226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Normal 2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Hyperlink" xfId="112"/>
    <cellStyle name="Гиперссылка 2" xfId="113"/>
    <cellStyle name="Currency" xfId="114"/>
    <cellStyle name="Currency [0]" xfId="115"/>
    <cellStyle name="Заголовок 1" xfId="116"/>
    <cellStyle name="Заголовок 1 2" xfId="117"/>
    <cellStyle name="Заголовок 2" xfId="118"/>
    <cellStyle name="Заголовок 2 2" xfId="119"/>
    <cellStyle name="Заголовок 3" xfId="120"/>
    <cellStyle name="Заголовок 3 2" xfId="121"/>
    <cellStyle name="Заголовок 4" xfId="122"/>
    <cellStyle name="Заголовок 4 2" xfId="123"/>
    <cellStyle name="Итог" xfId="124"/>
    <cellStyle name="Итог 2" xfId="125"/>
    <cellStyle name="Контрольная ячейка" xfId="126"/>
    <cellStyle name="Контрольная ячейка 2" xfId="127"/>
    <cellStyle name="Название" xfId="128"/>
    <cellStyle name="Название 2" xfId="129"/>
    <cellStyle name="Нейтральный" xfId="130"/>
    <cellStyle name="Нейтральный 2" xfId="131"/>
    <cellStyle name="Обычный 10" xfId="132"/>
    <cellStyle name="Обычный 11" xfId="133"/>
    <cellStyle name="Обычный 11 10" xfId="134"/>
    <cellStyle name="Обычный 12" xfId="135"/>
    <cellStyle name="Обычный 13" xfId="136"/>
    <cellStyle name="Обычный 18" xfId="137"/>
    <cellStyle name="Обычный 2" xfId="138"/>
    <cellStyle name="Обычный 2 14 2 2" xfId="139"/>
    <cellStyle name="Обычный 2 2" xfId="140"/>
    <cellStyle name="Обычный 2 2 10" xfId="141"/>
    <cellStyle name="Обычный 2 2 10 2" xfId="142"/>
    <cellStyle name="Обычный 2 2 2" xfId="143"/>
    <cellStyle name="Обычный 2 2 2 3 2" xfId="144"/>
    <cellStyle name="Обычный 2 2 3" xfId="145"/>
    <cellStyle name="Обычный 2 2 3 2" xfId="146"/>
    <cellStyle name="Обычный 2 2 4" xfId="147"/>
    <cellStyle name="Обычный 2 2 4 2" xfId="148"/>
    <cellStyle name="Обычный 2 2 5" xfId="149"/>
    <cellStyle name="Обычный 2 2 5 2" xfId="150"/>
    <cellStyle name="Обычный 2 2 6" xfId="151"/>
    <cellStyle name="Обычный 2 2 7" xfId="152"/>
    <cellStyle name="Обычный 2 2 7 2" xfId="153"/>
    <cellStyle name="Обычный 2 2 8" xfId="154"/>
    <cellStyle name="Обычный 2 2 8 2" xfId="155"/>
    <cellStyle name="Обычный 2 2 9" xfId="156"/>
    <cellStyle name="Обычный 2 2 9 2" xfId="157"/>
    <cellStyle name="Обычный 2 24 5" xfId="158"/>
    <cellStyle name="Обычный 2 3" xfId="159"/>
    <cellStyle name="Обычный 2 3 2" xfId="160"/>
    <cellStyle name="Обычный 2 4" xfId="161"/>
    <cellStyle name="Обычный 2 4 2" xfId="162"/>
    <cellStyle name="Обычный 2 4 3" xfId="163"/>
    <cellStyle name="Обычный 2 4 4" xfId="164"/>
    <cellStyle name="Обычный 2 4 5" xfId="165"/>
    <cellStyle name="Обычный 2 4 6" xfId="166"/>
    <cellStyle name="Обычный 2 5" xfId="167"/>
    <cellStyle name="Обычный 2 6" xfId="168"/>
    <cellStyle name="Обычный 2 7" xfId="169"/>
    <cellStyle name="Обычный 2 8" xfId="170"/>
    <cellStyle name="Обычный 2 9" xfId="171"/>
    <cellStyle name="Обычный 2_Выездка ноябрь 2010 г." xfId="172"/>
    <cellStyle name="Обычный 3" xfId="173"/>
    <cellStyle name="Обычный 3 2" xfId="174"/>
    <cellStyle name="Обычный 3 2 2" xfId="175"/>
    <cellStyle name="Обычный 3 2 2 2" xfId="176"/>
    <cellStyle name="Обычный 3 2 2 3" xfId="177"/>
    <cellStyle name="Обычный 3 2 2 4" xfId="178"/>
    <cellStyle name="Обычный 3 2 2 5" xfId="179"/>
    <cellStyle name="Обычный 3 2 2 6" xfId="180"/>
    <cellStyle name="Обычный 3 3" xfId="181"/>
    <cellStyle name="Обычный 3 3 2" xfId="182"/>
    <cellStyle name="Обычный 3 4" xfId="183"/>
    <cellStyle name="Обычный 4" xfId="184"/>
    <cellStyle name="Обычный 4 2" xfId="185"/>
    <cellStyle name="Обычный 4 2 2" xfId="186"/>
    <cellStyle name="Обычный 4 2 2 2" xfId="187"/>
    <cellStyle name="Обычный 4 2 2 3" xfId="188"/>
    <cellStyle name="Обычный 4 2 3" xfId="189"/>
    <cellStyle name="Обычный 4 3" xfId="190"/>
    <cellStyle name="Обычный 4 4" xfId="191"/>
    <cellStyle name="Обычный 4_Фаворит конкур сентябрь 2015" xfId="192"/>
    <cellStyle name="Обычный 5" xfId="193"/>
    <cellStyle name="Обычный 5 2" xfId="194"/>
    <cellStyle name="Обычный 6" xfId="195"/>
    <cellStyle name="Обычный 6 10" xfId="196"/>
    <cellStyle name="Обычный 6 2" xfId="197"/>
    <cellStyle name="Обычный 6 3" xfId="198"/>
    <cellStyle name="Обычный 6 3 2" xfId="199"/>
    <cellStyle name="Обычный 6 4" xfId="200"/>
    <cellStyle name="Обычный 7" xfId="201"/>
    <cellStyle name="Обычный 7 2" xfId="202"/>
    <cellStyle name="Обычный 7 3" xfId="203"/>
    <cellStyle name="Обычный 7 4" xfId="204"/>
    <cellStyle name="Обычный 7 5" xfId="205"/>
    <cellStyle name="Обычный 7 6" xfId="206"/>
    <cellStyle name="Обычный 8" xfId="207"/>
    <cellStyle name="Обычный 8 2" xfId="208"/>
    <cellStyle name="Обычный 9" xfId="209"/>
    <cellStyle name="Обычный 9 2" xfId="210"/>
    <cellStyle name="Обычный_выездка протоколы" xfId="211"/>
    <cellStyle name="Обычный_Измайлово-2003" xfId="212"/>
    <cellStyle name="Обычный_Измайлово-2003 2" xfId="213"/>
    <cellStyle name="Обычный_Липецк 2009" xfId="214"/>
    <cellStyle name="Обычный_Лист Microsoft Excel" xfId="215"/>
    <cellStyle name="Обычный_Лист Microsoft Excel 11" xfId="216"/>
    <cellStyle name="Обычный_Россия (В) юниоры" xfId="217"/>
    <cellStyle name="Обычный_Стартовый по выездке" xfId="218"/>
    <cellStyle name="Обычный_ЧМ выездка" xfId="219"/>
    <cellStyle name="Followed Hyperlink" xfId="220"/>
    <cellStyle name="Плохой" xfId="221"/>
    <cellStyle name="Плохой 2" xfId="222"/>
    <cellStyle name="Пояснение" xfId="223"/>
    <cellStyle name="Пояснение 2" xfId="224"/>
    <cellStyle name="Примечание" xfId="225"/>
    <cellStyle name="Примечание 2" xfId="226"/>
    <cellStyle name="Percent" xfId="227"/>
    <cellStyle name="Процентный 2" xfId="228"/>
    <cellStyle name="Процентный 2 2" xfId="229"/>
    <cellStyle name="Связанная ячейка" xfId="230"/>
    <cellStyle name="Связанная ячейка 2" xfId="231"/>
    <cellStyle name="Текст предупреждения" xfId="232"/>
    <cellStyle name="Текст предупреждения 2" xfId="233"/>
    <cellStyle name="Comma" xfId="234"/>
    <cellStyle name="Comma [0]" xfId="235"/>
    <cellStyle name="Финансовый 2" xfId="236"/>
    <cellStyle name="Финансовый 3" xfId="237"/>
    <cellStyle name="Хороший" xfId="238"/>
    <cellStyle name="Хороший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2</xdr:row>
      <xdr:rowOff>171450</xdr:rowOff>
    </xdr:from>
    <xdr:to>
      <xdr:col>7</xdr:col>
      <xdr:colOff>733425</xdr:colOff>
      <xdr:row>3</xdr:row>
      <xdr:rowOff>342900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866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552450</xdr:colOff>
      <xdr:row>0</xdr:row>
      <xdr:rowOff>0</xdr:rowOff>
    </xdr:from>
    <xdr:ext cx="704850" cy="962025"/>
    <xdr:sp>
      <xdr:nvSpPr>
        <xdr:cNvPr id="2" name="Рисунок 2"/>
        <xdr:cNvSpPr>
          <a:spLocks noChangeAspect="1"/>
        </xdr:cNvSpPr>
      </xdr:nvSpPr>
      <xdr:spPr>
        <a:xfrm>
          <a:off x="6181725" y="0"/>
          <a:ext cx="704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752475"/>
    <xdr:sp>
      <xdr:nvSpPr>
        <xdr:cNvPr id="3" name="Рисунок 4"/>
        <xdr:cNvSpPr>
          <a:spLocks noChangeAspect="1"/>
        </xdr:cNvSpPr>
      </xdr:nvSpPr>
      <xdr:spPr>
        <a:xfrm>
          <a:off x="0" y="0"/>
          <a:ext cx="819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</xdr:row>
      <xdr:rowOff>95250</xdr:rowOff>
    </xdr:from>
    <xdr:ext cx="476250" cy="561975"/>
    <xdr:sp>
      <xdr:nvSpPr>
        <xdr:cNvPr id="4" name="Рисунок 1"/>
        <xdr:cNvSpPr>
          <a:spLocks noChangeAspect="1"/>
        </xdr:cNvSpPr>
      </xdr:nvSpPr>
      <xdr:spPr>
        <a:xfrm>
          <a:off x="695325" y="790575"/>
          <a:ext cx="4762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2</xdr:row>
      <xdr:rowOff>409575</xdr:rowOff>
    </xdr:from>
    <xdr:to>
      <xdr:col>20</xdr:col>
      <xdr:colOff>400050</xdr:colOff>
      <xdr:row>5</xdr:row>
      <xdr:rowOff>76200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90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</xdr:row>
      <xdr:rowOff>523875</xdr:rowOff>
    </xdr:from>
    <xdr:to>
      <xdr:col>1</xdr:col>
      <xdr:colOff>695325</xdr:colOff>
      <xdr:row>5</xdr:row>
      <xdr:rowOff>142875</xdr:rowOff>
    </xdr:to>
    <xdr:pic>
      <xdr:nvPicPr>
        <xdr:cNvPr id="2" name="Рисунок 2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904875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2</xdr:row>
      <xdr:rowOff>381000</xdr:rowOff>
    </xdr:from>
    <xdr:to>
      <xdr:col>19</xdr:col>
      <xdr:colOff>333375</xdr:colOff>
      <xdr:row>5</xdr:row>
      <xdr:rowOff>123825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76200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</xdr:row>
      <xdr:rowOff>447675</xdr:rowOff>
    </xdr:from>
    <xdr:to>
      <xdr:col>1</xdr:col>
      <xdr:colOff>657225</xdr:colOff>
      <xdr:row>6</xdr:row>
      <xdr:rowOff>19050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2867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3</xdr:row>
      <xdr:rowOff>57150</xdr:rowOff>
    </xdr:from>
    <xdr:to>
      <xdr:col>20</xdr:col>
      <xdr:colOff>285750</xdr:colOff>
      <xdr:row>6</xdr:row>
      <xdr:rowOff>209550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94297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</xdr:row>
      <xdr:rowOff>476250</xdr:rowOff>
    </xdr:from>
    <xdr:to>
      <xdr:col>1</xdr:col>
      <xdr:colOff>876300</xdr:colOff>
      <xdr:row>6</xdr:row>
      <xdr:rowOff>190500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5725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3</xdr:row>
      <xdr:rowOff>0</xdr:rowOff>
    </xdr:from>
    <xdr:to>
      <xdr:col>17</xdr:col>
      <xdr:colOff>66675</xdr:colOff>
      <xdr:row>5</xdr:row>
      <xdr:rowOff>209550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88582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533400</xdr:colOff>
      <xdr:row>5</xdr:row>
      <xdr:rowOff>219075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858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V99"/>
  <sheetViews>
    <sheetView view="pageBreakPreview" zoomScale="130" zoomScaleNormal="50" zoomScaleSheetLayoutView="130" zoomScalePageLayoutView="0" workbookViewId="0" topLeftCell="A10">
      <selection activeCell="I98" sqref="I98"/>
    </sheetView>
  </sheetViews>
  <sheetFormatPr defaultColWidth="9.140625" defaultRowHeight="15"/>
  <cols>
    <col min="1" max="1" width="3.8515625" style="17" customWidth="1"/>
    <col min="2" max="2" width="17.8515625" style="17" customWidth="1"/>
    <col min="3" max="4" width="5.28125" style="17" customWidth="1"/>
    <col min="5" max="5" width="33.7109375" style="17" customWidth="1"/>
    <col min="6" max="6" width="6.57421875" style="17" customWidth="1"/>
    <col min="7" max="7" width="11.8515625" style="17" customWidth="1"/>
    <col min="8" max="8" width="18.7109375" style="17" customWidth="1"/>
    <col min="9" max="9" width="26.421875" style="36" customWidth="1"/>
    <col min="10" max="224" width="9.140625" style="16" customWidth="1"/>
    <col min="225" max="225" width="4.8515625" style="16" customWidth="1"/>
    <col min="226" max="227" width="6.140625" style="16" customWidth="1"/>
    <col min="228" max="228" width="15.7109375" style="16" customWidth="1"/>
    <col min="229" max="229" width="5.28125" style="16" customWidth="1"/>
    <col min="230" max="230" width="42.421875" style="16" customWidth="1"/>
    <col min="231" max="232" width="0" style="16" hidden="1" customWidth="1"/>
    <col min="233" max="233" width="18.8515625" style="16" customWidth="1"/>
    <col min="234" max="234" width="6.7109375" style="16" customWidth="1"/>
    <col min="235" max="235" width="7.8515625" style="16" customWidth="1"/>
    <col min="236" max="236" width="4.421875" style="16" customWidth="1"/>
    <col min="237" max="237" width="6.7109375" style="16" customWidth="1"/>
    <col min="238" max="238" width="7.8515625" style="16" customWidth="1"/>
    <col min="239" max="239" width="4.7109375" style="16" customWidth="1"/>
    <col min="240" max="240" width="6.28125" style="16" customWidth="1"/>
    <col min="241" max="241" width="7.8515625" style="16" customWidth="1"/>
    <col min="242" max="242" width="4.00390625" style="16" customWidth="1"/>
    <col min="243" max="243" width="2.421875" style="16" customWidth="1"/>
    <col min="244" max="244" width="6.28125" style="16" customWidth="1"/>
    <col min="245" max="245" width="7.8515625" style="16" customWidth="1"/>
    <col min="246" max="247" width="5.28125" style="16" customWidth="1"/>
    <col min="248" max="16384" width="9.140625" style="16" customWidth="1"/>
  </cols>
  <sheetData>
    <row r="1" spans="1:8" ht="23.25" customHeight="1">
      <c r="A1" s="204" t="s">
        <v>167</v>
      </c>
      <c r="B1" s="204"/>
      <c r="C1" s="204"/>
      <c r="D1" s="204"/>
      <c r="E1" s="204"/>
      <c r="F1" s="204"/>
      <c r="G1" s="204"/>
      <c r="H1" s="204"/>
    </row>
    <row r="2" spans="1:9" s="38" customFormat="1" ht="31.5" customHeight="1">
      <c r="A2" s="204" t="s">
        <v>168</v>
      </c>
      <c r="B2" s="204"/>
      <c r="C2" s="204"/>
      <c r="D2" s="204"/>
      <c r="E2" s="204"/>
      <c r="F2" s="204"/>
      <c r="G2" s="204"/>
      <c r="H2" s="204"/>
      <c r="I2" s="37"/>
    </row>
    <row r="3" spans="1:9" s="38" customFormat="1" ht="31.5" customHeight="1">
      <c r="A3" s="204" t="s">
        <v>169</v>
      </c>
      <c r="B3" s="204"/>
      <c r="C3" s="204"/>
      <c r="D3" s="204"/>
      <c r="E3" s="204"/>
      <c r="F3" s="204"/>
      <c r="G3" s="204"/>
      <c r="H3" s="204"/>
      <c r="I3" s="37"/>
    </row>
    <row r="4" spans="1:8" ht="35.25" customHeight="1">
      <c r="A4" s="205" t="s">
        <v>170</v>
      </c>
      <c r="B4" s="205"/>
      <c r="C4" s="205"/>
      <c r="D4" s="205"/>
      <c r="E4" s="205"/>
      <c r="F4" s="205"/>
      <c r="G4" s="205"/>
      <c r="H4" s="205"/>
    </row>
    <row r="5" spans="1:9" s="43" customFormat="1" ht="13.5" customHeight="1">
      <c r="A5" s="39" t="s">
        <v>20</v>
      </c>
      <c r="B5" s="40"/>
      <c r="C5" s="40"/>
      <c r="D5" s="40"/>
      <c r="E5" s="40"/>
      <c r="F5" s="40"/>
      <c r="G5" s="40"/>
      <c r="H5" s="41" t="s">
        <v>171</v>
      </c>
      <c r="I5" s="42"/>
    </row>
    <row r="6" spans="1:9" s="45" customFormat="1" ht="13.5" customHeight="1">
      <c r="A6" s="206" t="s">
        <v>172</v>
      </c>
      <c r="B6" s="203" t="s">
        <v>173</v>
      </c>
      <c r="C6" s="207" t="s">
        <v>174</v>
      </c>
      <c r="D6" s="207" t="s">
        <v>175</v>
      </c>
      <c r="E6" s="203" t="s">
        <v>0</v>
      </c>
      <c r="F6" s="207" t="s">
        <v>176</v>
      </c>
      <c r="G6" s="206" t="s">
        <v>19</v>
      </c>
      <c r="H6" s="203" t="s">
        <v>3</v>
      </c>
      <c r="I6" s="44"/>
    </row>
    <row r="7" spans="1:9" s="45" customFormat="1" ht="30" customHeight="1">
      <c r="A7" s="206"/>
      <c r="B7" s="203"/>
      <c r="C7" s="206"/>
      <c r="D7" s="206"/>
      <c r="E7" s="203"/>
      <c r="F7" s="206"/>
      <c r="G7" s="206"/>
      <c r="H7" s="203"/>
      <c r="I7" s="44"/>
    </row>
    <row r="8" spans="1:9" s="47" customFormat="1" ht="49.5" customHeight="1">
      <c r="A8" s="206"/>
      <c r="B8" s="203"/>
      <c r="C8" s="206"/>
      <c r="D8" s="206"/>
      <c r="E8" s="203"/>
      <c r="F8" s="206"/>
      <c r="G8" s="206"/>
      <c r="H8" s="203"/>
      <c r="I8" s="46"/>
    </row>
    <row r="9" spans="1:16" s="56" customFormat="1" ht="26.25" customHeight="1">
      <c r="A9" s="48">
        <v>1</v>
      </c>
      <c r="B9" s="26" t="s">
        <v>270</v>
      </c>
      <c r="C9" s="29" t="s">
        <v>271</v>
      </c>
      <c r="D9" s="30">
        <v>2</v>
      </c>
      <c r="E9" s="31" t="s">
        <v>272</v>
      </c>
      <c r="F9" s="27" t="s">
        <v>273</v>
      </c>
      <c r="G9" s="32" t="s">
        <v>274</v>
      </c>
      <c r="H9" s="33" t="s">
        <v>275</v>
      </c>
      <c r="I9" s="49"/>
      <c r="J9" s="50"/>
      <c r="K9" s="51"/>
      <c r="L9" s="52"/>
      <c r="M9" s="53"/>
      <c r="N9" s="54"/>
      <c r="O9" s="54"/>
      <c r="P9" s="55"/>
    </row>
    <row r="10" spans="1:16" s="56" customFormat="1" ht="26.25" customHeight="1">
      <c r="A10" s="48">
        <v>2</v>
      </c>
      <c r="B10" s="26" t="s">
        <v>392</v>
      </c>
      <c r="C10" s="29" t="s">
        <v>393</v>
      </c>
      <c r="D10" s="30" t="s">
        <v>28</v>
      </c>
      <c r="E10" s="31" t="s">
        <v>394</v>
      </c>
      <c r="F10" s="27" t="s">
        <v>395</v>
      </c>
      <c r="G10" s="32" t="s">
        <v>396</v>
      </c>
      <c r="H10" s="33" t="s">
        <v>275</v>
      </c>
      <c r="I10" s="57"/>
      <c r="J10" s="50"/>
      <c r="K10" s="51"/>
      <c r="L10" s="52"/>
      <c r="M10" s="53"/>
      <c r="N10" s="58"/>
      <c r="O10" s="58"/>
      <c r="P10" s="55"/>
    </row>
    <row r="11" spans="1:16" s="56" customFormat="1" ht="26.25" customHeight="1">
      <c r="A11" s="48">
        <v>3</v>
      </c>
      <c r="B11" s="26" t="s">
        <v>37</v>
      </c>
      <c r="C11" s="29" t="s">
        <v>417</v>
      </c>
      <c r="D11" s="30">
        <v>1</v>
      </c>
      <c r="E11" s="31" t="s">
        <v>418</v>
      </c>
      <c r="F11" s="27" t="s">
        <v>38</v>
      </c>
      <c r="G11" s="32" t="s">
        <v>419</v>
      </c>
      <c r="H11" s="33" t="s">
        <v>275</v>
      </c>
      <c r="I11" s="57"/>
      <c r="J11" s="50"/>
      <c r="K11" s="51"/>
      <c r="L11" s="52"/>
      <c r="M11" s="53"/>
      <c r="N11" s="58"/>
      <c r="O11" s="58"/>
      <c r="P11" s="55"/>
    </row>
    <row r="12" spans="1:16" s="56" customFormat="1" ht="26.25" customHeight="1">
      <c r="A12" s="48">
        <v>4</v>
      </c>
      <c r="B12" s="26" t="s">
        <v>323</v>
      </c>
      <c r="C12" s="29" t="s">
        <v>324</v>
      </c>
      <c r="D12" s="30" t="s">
        <v>28</v>
      </c>
      <c r="E12" s="31" t="s">
        <v>325</v>
      </c>
      <c r="F12" s="27" t="s">
        <v>461</v>
      </c>
      <c r="G12" s="32" t="s">
        <v>327</v>
      </c>
      <c r="H12" s="30" t="s">
        <v>275</v>
      </c>
      <c r="I12" s="57"/>
      <c r="J12" s="50"/>
      <c r="K12" s="51"/>
      <c r="L12" s="52"/>
      <c r="M12" s="53"/>
      <c r="N12" s="58"/>
      <c r="O12" s="58"/>
      <c r="P12" s="55"/>
    </row>
    <row r="13" spans="1:16" s="56" customFormat="1" ht="26.25" customHeight="1">
      <c r="A13" s="48">
        <v>5</v>
      </c>
      <c r="B13" s="26" t="s">
        <v>397</v>
      </c>
      <c r="C13" s="29" t="s">
        <v>398</v>
      </c>
      <c r="D13" s="30">
        <v>1</v>
      </c>
      <c r="E13" s="31" t="s">
        <v>399</v>
      </c>
      <c r="F13" s="27" t="s">
        <v>400</v>
      </c>
      <c r="G13" s="32" t="s">
        <v>401</v>
      </c>
      <c r="H13" s="33" t="s">
        <v>402</v>
      </c>
      <c r="I13" s="57"/>
      <c r="J13" s="50"/>
      <c r="K13" s="51"/>
      <c r="L13" s="52"/>
      <c r="M13" s="53"/>
      <c r="N13" s="58"/>
      <c r="O13" s="58"/>
      <c r="P13" s="55"/>
    </row>
    <row r="14" spans="1:16" s="56" customFormat="1" ht="26.25" customHeight="1">
      <c r="A14" s="48">
        <v>6</v>
      </c>
      <c r="B14" s="26" t="s">
        <v>403</v>
      </c>
      <c r="C14" s="29" t="s">
        <v>404</v>
      </c>
      <c r="D14" s="30">
        <v>1</v>
      </c>
      <c r="E14" s="31" t="s">
        <v>405</v>
      </c>
      <c r="F14" s="27" t="s">
        <v>406</v>
      </c>
      <c r="G14" s="32" t="s">
        <v>407</v>
      </c>
      <c r="H14" s="33" t="s">
        <v>402</v>
      </c>
      <c r="I14" s="49"/>
      <c r="J14" s="50"/>
      <c r="K14" s="51"/>
      <c r="L14" s="52"/>
      <c r="M14" s="53"/>
      <c r="N14" s="54"/>
      <c r="O14" s="54"/>
      <c r="P14" s="55"/>
    </row>
    <row r="15" spans="1:16" s="56" customFormat="1" ht="26.25" customHeight="1">
      <c r="A15" s="48">
        <v>7</v>
      </c>
      <c r="B15" s="26" t="s">
        <v>199</v>
      </c>
      <c r="C15" s="29" t="s">
        <v>200</v>
      </c>
      <c r="D15" s="30" t="s">
        <v>23</v>
      </c>
      <c r="E15" s="31" t="s">
        <v>201</v>
      </c>
      <c r="F15" s="27" t="s">
        <v>202</v>
      </c>
      <c r="G15" s="32" t="s">
        <v>203</v>
      </c>
      <c r="H15" s="33" t="s">
        <v>204</v>
      </c>
      <c r="I15" s="59"/>
      <c r="J15" s="60"/>
      <c r="K15" s="60"/>
      <c r="L15" s="60"/>
      <c r="M15" s="60"/>
      <c r="N15" s="60"/>
      <c r="O15" s="60"/>
      <c r="P15" s="60"/>
    </row>
    <row r="16" spans="1:16" s="56" customFormat="1" ht="26.25" customHeight="1">
      <c r="A16" s="48">
        <v>8</v>
      </c>
      <c r="B16" s="26" t="s">
        <v>59</v>
      </c>
      <c r="C16" s="29" t="s">
        <v>60</v>
      </c>
      <c r="D16" s="30">
        <v>2</v>
      </c>
      <c r="E16" s="31" t="s">
        <v>76</v>
      </c>
      <c r="F16" s="27" t="s">
        <v>177</v>
      </c>
      <c r="G16" s="32" t="s">
        <v>178</v>
      </c>
      <c r="H16" s="33" t="s">
        <v>40</v>
      </c>
      <c r="I16" s="49"/>
      <c r="J16" s="50"/>
      <c r="K16" s="51"/>
      <c r="L16" s="52"/>
      <c r="M16" s="53"/>
      <c r="N16" s="54"/>
      <c r="O16" s="54"/>
      <c r="P16" s="55"/>
    </row>
    <row r="17" spans="1:16" s="56" customFormat="1" ht="26.25" customHeight="1">
      <c r="A17" s="48">
        <v>9</v>
      </c>
      <c r="B17" s="26" t="s">
        <v>185</v>
      </c>
      <c r="C17" s="29" t="s">
        <v>186</v>
      </c>
      <c r="D17" s="30" t="s">
        <v>21</v>
      </c>
      <c r="E17" s="31" t="s">
        <v>187</v>
      </c>
      <c r="F17" s="27" t="s">
        <v>30</v>
      </c>
      <c r="G17" s="32" t="s">
        <v>188</v>
      </c>
      <c r="H17" s="33" t="s">
        <v>40</v>
      </c>
      <c r="I17" s="57"/>
      <c r="J17" s="50"/>
      <c r="K17" s="51"/>
      <c r="L17" s="52"/>
      <c r="M17" s="53"/>
      <c r="N17" s="58"/>
      <c r="O17" s="58"/>
      <c r="P17" s="55"/>
    </row>
    <row r="18" spans="1:16" s="56" customFormat="1" ht="26.25" customHeight="1">
      <c r="A18" s="48">
        <v>10</v>
      </c>
      <c r="B18" s="14" t="s">
        <v>24</v>
      </c>
      <c r="C18" s="29" t="s">
        <v>25</v>
      </c>
      <c r="D18" s="24" t="s">
        <v>21</v>
      </c>
      <c r="E18" s="14" t="s">
        <v>210</v>
      </c>
      <c r="F18" s="25" t="s">
        <v>211</v>
      </c>
      <c r="G18" s="23" t="s">
        <v>67</v>
      </c>
      <c r="H18" s="24" t="s">
        <v>40</v>
      </c>
      <c r="I18" s="49"/>
      <c r="J18" s="50"/>
      <c r="K18" s="51"/>
      <c r="L18" s="52"/>
      <c r="M18" s="53"/>
      <c r="N18" s="54"/>
      <c r="O18" s="54"/>
      <c r="P18" s="55"/>
    </row>
    <row r="19" spans="1:16" s="56" customFormat="1" ht="26.25" customHeight="1">
      <c r="A19" s="48">
        <v>11</v>
      </c>
      <c r="B19" s="18" t="s">
        <v>24</v>
      </c>
      <c r="C19" s="29" t="s">
        <v>25</v>
      </c>
      <c r="D19" s="21" t="s">
        <v>21</v>
      </c>
      <c r="E19" s="18" t="s">
        <v>115</v>
      </c>
      <c r="F19" s="19" t="s">
        <v>116</v>
      </c>
      <c r="G19" s="20" t="s">
        <v>117</v>
      </c>
      <c r="H19" s="21" t="s">
        <v>40</v>
      </c>
      <c r="I19" s="49"/>
      <c r="J19" s="50"/>
      <c r="K19" s="51"/>
      <c r="L19" s="52"/>
      <c r="M19" s="53"/>
      <c r="N19" s="54"/>
      <c r="O19" s="54"/>
      <c r="P19" s="55"/>
    </row>
    <row r="20" spans="1:16" s="56" customFormat="1" ht="26.25" customHeight="1">
      <c r="A20" s="48">
        <v>12</v>
      </c>
      <c r="B20" s="26" t="s">
        <v>238</v>
      </c>
      <c r="C20" s="29" t="s">
        <v>239</v>
      </c>
      <c r="D20" s="30" t="s">
        <v>240</v>
      </c>
      <c r="E20" s="31" t="s">
        <v>241</v>
      </c>
      <c r="F20" s="27" t="s">
        <v>242</v>
      </c>
      <c r="G20" s="32" t="s">
        <v>67</v>
      </c>
      <c r="H20" s="24" t="s">
        <v>40</v>
      </c>
      <c r="I20" s="49"/>
      <c r="J20" s="50"/>
      <c r="K20" s="51"/>
      <c r="L20" s="52"/>
      <c r="M20" s="53"/>
      <c r="N20" s="54"/>
      <c r="O20" s="54"/>
      <c r="P20" s="55"/>
    </row>
    <row r="21" spans="1:16" s="56" customFormat="1" ht="26.25" customHeight="1">
      <c r="A21" s="48">
        <v>13</v>
      </c>
      <c r="B21" s="14" t="s">
        <v>48</v>
      </c>
      <c r="C21" s="29" t="s">
        <v>284</v>
      </c>
      <c r="D21" s="24" t="s">
        <v>49</v>
      </c>
      <c r="E21" s="14" t="s">
        <v>50</v>
      </c>
      <c r="F21" s="25" t="s">
        <v>51</v>
      </c>
      <c r="G21" s="24" t="s">
        <v>285</v>
      </c>
      <c r="H21" s="24" t="s">
        <v>40</v>
      </c>
      <c r="I21" s="49"/>
      <c r="J21" s="50"/>
      <c r="K21" s="51"/>
      <c r="L21" s="52"/>
      <c r="M21" s="53"/>
      <c r="N21" s="54"/>
      <c r="O21" s="54"/>
      <c r="P21" s="55"/>
    </row>
    <row r="22" spans="1:16" s="56" customFormat="1" ht="26.25" customHeight="1">
      <c r="A22" s="48">
        <v>14</v>
      </c>
      <c r="B22" s="14" t="s">
        <v>48</v>
      </c>
      <c r="C22" s="29" t="s">
        <v>284</v>
      </c>
      <c r="D22" s="24" t="s">
        <v>49</v>
      </c>
      <c r="E22" s="14" t="s">
        <v>286</v>
      </c>
      <c r="F22" s="25" t="s">
        <v>287</v>
      </c>
      <c r="G22" s="32" t="s">
        <v>274</v>
      </c>
      <c r="H22" s="24" t="s">
        <v>40</v>
      </c>
      <c r="I22" s="49"/>
      <c r="J22" s="50"/>
      <c r="K22" s="51"/>
      <c r="L22" s="52"/>
      <c r="M22" s="53"/>
      <c r="N22" s="54"/>
      <c r="O22" s="54"/>
      <c r="P22" s="55"/>
    </row>
    <row r="23" spans="1:16" s="56" customFormat="1" ht="26.25" customHeight="1">
      <c r="A23" s="48">
        <v>15</v>
      </c>
      <c r="B23" s="26" t="s">
        <v>288</v>
      </c>
      <c r="C23" s="29" t="s">
        <v>289</v>
      </c>
      <c r="D23" s="30" t="s">
        <v>240</v>
      </c>
      <c r="E23" s="14" t="s">
        <v>286</v>
      </c>
      <c r="F23" s="25" t="s">
        <v>287</v>
      </c>
      <c r="G23" s="32" t="s">
        <v>274</v>
      </c>
      <c r="H23" s="24" t="s">
        <v>40</v>
      </c>
      <c r="I23" s="49"/>
      <c r="J23" s="50"/>
      <c r="K23" s="51"/>
      <c r="L23" s="52"/>
      <c r="M23" s="53"/>
      <c r="N23" s="54"/>
      <c r="O23" s="54"/>
      <c r="P23" s="55"/>
    </row>
    <row r="24" spans="1:16" s="56" customFormat="1" ht="26.25" customHeight="1">
      <c r="A24" s="48">
        <v>16</v>
      </c>
      <c r="B24" s="18" t="s">
        <v>31</v>
      </c>
      <c r="C24" s="29" t="s">
        <v>47</v>
      </c>
      <c r="D24" s="21" t="s">
        <v>28</v>
      </c>
      <c r="E24" s="18" t="s">
        <v>75</v>
      </c>
      <c r="F24" s="19" t="s">
        <v>26</v>
      </c>
      <c r="G24" s="20" t="s">
        <v>293</v>
      </c>
      <c r="H24" s="21" t="s">
        <v>40</v>
      </c>
      <c r="I24" s="49"/>
      <c r="J24" s="50"/>
      <c r="K24" s="51"/>
      <c r="L24" s="52"/>
      <c r="M24" s="53"/>
      <c r="N24" s="54"/>
      <c r="O24" s="54"/>
      <c r="P24" s="55"/>
    </row>
    <row r="25" spans="1:16" s="56" customFormat="1" ht="26.25" customHeight="1">
      <c r="A25" s="48">
        <v>17</v>
      </c>
      <c r="B25" s="18" t="s">
        <v>55</v>
      </c>
      <c r="C25" s="29" t="s">
        <v>27</v>
      </c>
      <c r="D25" s="21" t="s">
        <v>255</v>
      </c>
      <c r="E25" s="18" t="s">
        <v>301</v>
      </c>
      <c r="F25" s="19" t="s">
        <v>56</v>
      </c>
      <c r="G25" s="20" t="s">
        <v>57</v>
      </c>
      <c r="H25" s="21" t="s">
        <v>40</v>
      </c>
      <c r="I25" s="49"/>
      <c r="J25" s="50"/>
      <c r="K25" s="51"/>
      <c r="L25" s="52"/>
      <c r="M25" s="53"/>
      <c r="N25" s="54"/>
      <c r="O25" s="54"/>
      <c r="P25" s="55"/>
    </row>
    <row r="26" spans="1:16" s="56" customFormat="1" ht="26.25" customHeight="1">
      <c r="A26" s="48">
        <v>18</v>
      </c>
      <c r="B26" s="26" t="s">
        <v>314</v>
      </c>
      <c r="C26" s="29" t="s">
        <v>315</v>
      </c>
      <c r="D26" s="30" t="s">
        <v>28</v>
      </c>
      <c r="E26" s="31" t="s">
        <v>316</v>
      </c>
      <c r="F26" s="27" t="s">
        <v>317</v>
      </c>
      <c r="G26" s="32" t="s">
        <v>188</v>
      </c>
      <c r="H26" s="30" t="s">
        <v>40</v>
      </c>
      <c r="I26" s="49"/>
      <c r="J26" s="50"/>
      <c r="K26" s="51"/>
      <c r="L26" s="52"/>
      <c r="M26" s="53"/>
      <c r="N26" s="54"/>
      <c r="O26" s="54"/>
      <c r="P26" s="55"/>
    </row>
    <row r="27" spans="1:16" s="56" customFormat="1" ht="26.25" customHeight="1">
      <c r="A27" s="48">
        <v>19</v>
      </c>
      <c r="B27" s="26" t="s">
        <v>318</v>
      </c>
      <c r="C27" s="29" t="s">
        <v>319</v>
      </c>
      <c r="D27" s="30" t="s">
        <v>255</v>
      </c>
      <c r="E27" s="31" t="s">
        <v>320</v>
      </c>
      <c r="F27" s="27" t="s">
        <v>321</v>
      </c>
      <c r="G27" s="32" t="s">
        <v>322</v>
      </c>
      <c r="H27" s="24" t="s">
        <v>40</v>
      </c>
      <c r="I27" s="57"/>
      <c r="J27" s="50"/>
      <c r="K27" s="51"/>
      <c r="L27" s="52"/>
      <c r="M27" s="53"/>
      <c r="N27" s="58"/>
      <c r="O27" s="58"/>
      <c r="P27" s="55"/>
    </row>
    <row r="28" spans="1:16" s="56" customFormat="1" ht="26.25" customHeight="1">
      <c r="A28" s="48">
        <v>20</v>
      </c>
      <c r="B28" s="31" t="s">
        <v>34</v>
      </c>
      <c r="C28" s="29" t="s">
        <v>35</v>
      </c>
      <c r="D28" s="30" t="s">
        <v>21</v>
      </c>
      <c r="E28" s="31" t="s">
        <v>371</v>
      </c>
      <c r="F28" s="27" t="s">
        <v>36</v>
      </c>
      <c r="G28" s="32" t="s">
        <v>372</v>
      </c>
      <c r="H28" s="33" t="s">
        <v>40</v>
      </c>
      <c r="I28" s="49"/>
      <c r="J28" s="50"/>
      <c r="K28" s="51"/>
      <c r="L28" s="52"/>
      <c r="M28" s="53"/>
      <c r="N28" s="54"/>
      <c r="O28" s="54"/>
      <c r="P28" s="55"/>
    </row>
    <row r="29" spans="1:16" s="56" customFormat="1" ht="26.25" customHeight="1">
      <c r="A29" s="48">
        <v>21</v>
      </c>
      <c r="B29" s="18" t="s">
        <v>77</v>
      </c>
      <c r="C29" s="29" t="s">
        <v>381</v>
      </c>
      <c r="D29" s="21" t="s">
        <v>28</v>
      </c>
      <c r="E29" s="28" t="s">
        <v>78</v>
      </c>
      <c r="F29" s="19" t="s">
        <v>33</v>
      </c>
      <c r="G29" s="20" t="s">
        <v>79</v>
      </c>
      <c r="H29" s="21" t="s">
        <v>40</v>
      </c>
      <c r="I29" s="49"/>
      <c r="J29" s="50"/>
      <c r="K29" s="51"/>
      <c r="L29" s="52"/>
      <c r="M29" s="53"/>
      <c r="N29" s="54"/>
      <c r="O29" s="54"/>
      <c r="P29" s="55"/>
    </row>
    <row r="30" spans="1:16" s="56" customFormat="1" ht="26.25" customHeight="1">
      <c r="A30" s="48">
        <v>22</v>
      </c>
      <c r="B30" s="26" t="s">
        <v>29</v>
      </c>
      <c r="C30" s="29" t="s">
        <v>387</v>
      </c>
      <c r="D30" s="30" t="s">
        <v>255</v>
      </c>
      <c r="E30" s="31" t="s">
        <v>187</v>
      </c>
      <c r="F30" s="27" t="s">
        <v>30</v>
      </c>
      <c r="G30" s="32" t="s">
        <v>188</v>
      </c>
      <c r="H30" s="30" t="s">
        <v>40</v>
      </c>
      <c r="I30" s="57"/>
      <c r="J30" s="50"/>
      <c r="K30" s="51"/>
      <c r="L30" s="52"/>
      <c r="M30" s="53"/>
      <c r="N30" s="58"/>
      <c r="O30" s="58"/>
      <c r="P30" s="55"/>
    </row>
    <row r="31" spans="1:16" s="56" customFormat="1" ht="26.25" customHeight="1">
      <c r="A31" s="48">
        <v>23</v>
      </c>
      <c r="B31" s="26" t="s">
        <v>451</v>
      </c>
      <c r="C31" s="29" t="s">
        <v>326</v>
      </c>
      <c r="D31" s="30">
        <v>1</v>
      </c>
      <c r="E31" s="31" t="s">
        <v>452</v>
      </c>
      <c r="F31" s="27" t="s">
        <v>465</v>
      </c>
      <c r="G31" s="32" t="s">
        <v>453</v>
      </c>
      <c r="H31" s="30" t="s">
        <v>40</v>
      </c>
      <c r="I31" s="49"/>
      <c r="J31" s="50"/>
      <c r="K31" s="51"/>
      <c r="L31" s="52"/>
      <c r="M31" s="53"/>
      <c r="N31" s="54"/>
      <c r="O31" s="54"/>
      <c r="P31" s="55"/>
    </row>
    <row r="32" spans="1:16" s="56" customFormat="1" ht="26.25" customHeight="1">
      <c r="A32" s="48">
        <v>24</v>
      </c>
      <c r="B32" s="26" t="s">
        <v>451</v>
      </c>
      <c r="C32" s="29" t="s">
        <v>326</v>
      </c>
      <c r="D32" s="30">
        <v>1</v>
      </c>
      <c r="E32" s="31" t="s">
        <v>454</v>
      </c>
      <c r="F32" s="27" t="s">
        <v>455</v>
      </c>
      <c r="G32" s="32" t="s">
        <v>453</v>
      </c>
      <c r="H32" s="30" t="s">
        <v>40</v>
      </c>
      <c r="I32" s="49"/>
      <c r="J32" s="50"/>
      <c r="K32" s="51"/>
      <c r="L32" s="52"/>
      <c r="M32" s="53"/>
      <c r="N32" s="54"/>
      <c r="O32" s="54"/>
      <c r="P32" s="55"/>
    </row>
    <row r="33" spans="1:16" s="56" customFormat="1" ht="26.25" customHeight="1">
      <c r="A33" s="48">
        <v>25</v>
      </c>
      <c r="B33" s="26" t="s">
        <v>44</v>
      </c>
      <c r="C33" s="29" t="s">
        <v>326</v>
      </c>
      <c r="D33" s="30" t="s">
        <v>23</v>
      </c>
      <c r="E33" s="31" t="s">
        <v>457</v>
      </c>
      <c r="F33" s="27" t="s">
        <v>45</v>
      </c>
      <c r="G33" s="32" t="s">
        <v>458</v>
      </c>
      <c r="H33" s="30" t="s">
        <v>40</v>
      </c>
      <c r="I33" s="49"/>
      <c r="J33" s="50"/>
      <c r="K33" s="51"/>
      <c r="L33" s="52"/>
      <c r="M33" s="53"/>
      <c r="N33" s="54"/>
      <c r="O33" s="54"/>
      <c r="P33" s="55"/>
    </row>
    <row r="34" spans="1:16" s="56" customFormat="1" ht="26.25" customHeight="1">
      <c r="A34" s="48">
        <v>26</v>
      </c>
      <c r="B34" s="26" t="s">
        <v>185</v>
      </c>
      <c r="C34" s="29" t="s">
        <v>186</v>
      </c>
      <c r="D34" s="30" t="s">
        <v>21</v>
      </c>
      <c r="E34" s="31" t="s">
        <v>459</v>
      </c>
      <c r="F34" s="27" t="s">
        <v>326</v>
      </c>
      <c r="G34" s="32" t="s">
        <v>188</v>
      </c>
      <c r="H34" s="30" t="s">
        <v>40</v>
      </c>
      <c r="I34" s="49"/>
      <c r="J34" s="50"/>
      <c r="K34" s="51"/>
      <c r="L34" s="52"/>
      <c r="M34" s="53"/>
      <c r="N34" s="54"/>
      <c r="O34" s="54"/>
      <c r="P34" s="55"/>
    </row>
    <row r="35" spans="1:16" s="56" customFormat="1" ht="26.25" customHeight="1">
      <c r="A35" s="48">
        <v>27</v>
      </c>
      <c r="B35" s="26" t="s">
        <v>41</v>
      </c>
      <c r="C35" s="29" t="s">
        <v>42</v>
      </c>
      <c r="D35" s="30" t="s">
        <v>21</v>
      </c>
      <c r="E35" s="31" t="s">
        <v>112</v>
      </c>
      <c r="F35" s="27" t="s">
        <v>43</v>
      </c>
      <c r="G35" s="32" t="s">
        <v>113</v>
      </c>
      <c r="H35" s="30" t="s">
        <v>114</v>
      </c>
      <c r="I35" s="57"/>
      <c r="J35" s="50"/>
      <c r="K35" s="51"/>
      <c r="L35" s="52"/>
      <c r="M35" s="53"/>
      <c r="N35" s="58"/>
      <c r="O35" s="58"/>
      <c r="P35" s="55"/>
    </row>
    <row r="36" spans="1:16" s="56" customFormat="1" ht="26.25" customHeight="1">
      <c r="A36" s="48">
        <v>28</v>
      </c>
      <c r="B36" s="26" t="s">
        <v>100</v>
      </c>
      <c r="C36" s="29" t="s">
        <v>101</v>
      </c>
      <c r="D36" s="30">
        <v>1</v>
      </c>
      <c r="E36" s="31" t="s">
        <v>158</v>
      </c>
      <c r="F36" s="27" t="s">
        <v>159</v>
      </c>
      <c r="G36" s="32" t="s">
        <v>160</v>
      </c>
      <c r="H36" s="33" t="s">
        <v>105</v>
      </c>
      <c r="I36" s="57"/>
      <c r="J36" s="50"/>
      <c r="K36" s="51"/>
      <c r="L36" s="52"/>
      <c r="M36" s="53"/>
      <c r="N36" s="58"/>
      <c r="O36" s="58"/>
      <c r="P36" s="55"/>
    </row>
    <row r="37" spans="1:16" s="56" customFormat="1" ht="26.25" customHeight="1">
      <c r="A37" s="48">
        <v>29</v>
      </c>
      <c r="B37" s="26" t="s">
        <v>100</v>
      </c>
      <c r="C37" s="29" t="s">
        <v>101</v>
      </c>
      <c r="D37" s="30">
        <v>1</v>
      </c>
      <c r="E37" s="31" t="s">
        <v>102</v>
      </c>
      <c r="F37" s="27" t="s">
        <v>103</v>
      </c>
      <c r="G37" s="32" t="s">
        <v>104</v>
      </c>
      <c r="H37" s="33" t="s">
        <v>105</v>
      </c>
      <c r="I37" s="57"/>
      <c r="J37" s="50"/>
      <c r="K37" s="51"/>
      <c r="L37" s="52"/>
      <c r="M37" s="53"/>
      <c r="N37" s="58"/>
      <c r="O37" s="58"/>
      <c r="P37" s="55"/>
    </row>
    <row r="38" spans="1:16" s="56" customFormat="1" ht="26.25" customHeight="1">
      <c r="A38" s="48">
        <v>30</v>
      </c>
      <c r="B38" s="26" t="s">
        <v>224</v>
      </c>
      <c r="C38" s="29" t="s">
        <v>225</v>
      </c>
      <c r="D38" s="30" t="s">
        <v>23</v>
      </c>
      <c r="E38" s="31" t="s">
        <v>226</v>
      </c>
      <c r="F38" s="27" t="s">
        <v>227</v>
      </c>
      <c r="G38" s="32" t="s">
        <v>228</v>
      </c>
      <c r="H38" s="33" t="s">
        <v>229</v>
      </c>
      <c r="I38" s="49"/>
      <c r="J38" s="50"/>
      <c r="K38" s="51"/>
      <c r="L38" s="52"/>
      <c r="M38" s="53"/>
      <c r="N38" s="54"/>
      <c r="O38" s="54"/>
      <c r="P38" s="55"/>
    </row>
    <row r="39" spans="1:16" s="56" customFormat="1" ht="26.25" customHeight="1">
      <c r="A39" s="48">
        <v>31</v>
      </c>
      <c r="B39" s="26" t="s">
        <v>335</v>
      </c>
      <c r="C39" s="29" t="s">
        <v>336</v>
      </c>
      <c r="D39" s="30">
        <v>1</v>
      </c>
      <c r="E39" s="31" t="s">
        <v>337</v>
      </c>
      <c r="F39" s="19" t="s">
        <v>338</v>
      </c>
      <c r="G39" s="20" t="s">
        <v>339</v>
      </c>
      <c r="H39" s="33" t="s">
        <v>340</v>
      </c>
      <c r="I39" s="49"/>
      <c r="J39" s="50"/>
      <c r="K39" s="51"/>
      <c r="L39" s="52"/>
      <c r="M39" s="53"/>
      <c r="N39" s="54"/>
      <c r="O39" s="54"/>
      <c r="P39" s="55"/>
    </row>
    <row r="40" spans="1:16" s="56" customFormat="1" ht="26.25" customHeight="1">
      <c r="A40" s="48">
        <v>32</v>
      </c>
      <c r="B40" s="26" t="s">
        <v>335</v>
      </c>
      <c r="C40" s="29" t="s">
        <v>336</v>
      </c>
      <c r="D40" s="30">
        <v>1</v>
      </c>
      <c r="E40" s="31" t="s">
        <v>341</v>
      </c>
      <c r="F40" s="25" t="s">
        <v>342</v>
      </c>
      <c r="G40" s="32" t="s">
        <v>339</v>
      </c>
      <c r="H40" s="30" t="s">
        <v>340</v>
      </c>
      <c r="I40" s="57"/>
      <c r="J40" s="50"/>
      <c r="K40" s="51"/>
      <c r="L40" s="52"/>
      <c r="M40" s="53"/>
      <c r="N40" s="58"/>
      <c r="O40" s="58"/>
      <c r="P40" s="55"/>
    </row>
    <row r="41" spans="1:16" s="56" customFormat="1" ht="26.25" customHeight="1">
      <c r="A41" s="48">
        <v>33</v>
      </c>
      <c r="B41" s="26" t="s">
        <v>96</v>
      </c>
      <c r="C41" s="29" t="s">
        <v>39</v>
      </c>
      <c r="D41" s="30" t="s">
        <v>21</v>
      </c>
      <c r="E41" s="31" t="s">
        <v>97</v>
      </c>
      <c r="F41" s="27" t="s">
        <v>98</v>
      </c>
      <c r="G41" s="32" t="s">
        <v>99</v>
      </c>
      <c r="H41" s="30" t="s">
        <v>460</v>
      </c>
      <c r="I41" s="49"/>
      <c r="J41" s="50"/>
      <c r="K41" s="51"/>
      <c r="L41" s="52"/>
      <c r="M41" s="53"/>
      <c r="N41" s="54"/>
      <c r="O41" s="54"/>
      <c r="P41" s="55"/>
    </row>
    <row r="42" spans="1:16" s="56" customFormat="1" ht="26.25" customHeight="1">
      <c r="A42" s="48">
        <v>34</v>
      </c>
      <c r="B42" s="26" t="s">
        <v>253</v>
      </c>
      <c r="C42" s="29" t="s">
        <v>254</v>
      </c>
      <c r="D42" s="30" t="s">
        <v>255</v>
      </c>
      <c r="E42" s="31" t="s">
        <v>256</v>
      </c>
      <c r="F42" s="27" t="s">
        <v>257</v>
      </c>
      <c r="G42" s="32" t="s">
        <v>258</v>
      </c>
      <c r="H42" s="33" t="s">
        <v>259</v>
      </c>
      <c r="I42" s="57"/>
      <c r="J42" s="50"/>
      <c r="K42" s="51"/>
      <c r="L42" s="52"/>
      <c r="M42" s="53"/>
      <c r="N42" s="58"/>
      <c r="O42" s="58"/>
      <c r="P42" s="55"/>
    </row>
    <row r="43" spans="1:16" s="56" customFormat="1" ht="26.25" customHeight="1">
      <c r="A43" s="48">
        <v>35</v>
      </c>
      <c r="B43" s="26" t="s">
        <v>278</v>
      </c>
      <c r="C43" s="29" t="s">
        <v>279</v>
      </c>
      <c r="D43" s="30" t="s">
        <v>28</v>
      </c>
      <c r="E43" s="31" t="s">
        <v>280</v>
      </c>
      <c r="F43" s="27" t="s">
        <v>281</v>
      </c>
      <c r="G43" s="32" t="s">
        <v>282</v>
      </c>
      <c r="H43" s="33" t="s">
        <v>283</v>
      </c>
      <c r="I43" s="49"/>
      <c r="J43" s="50"/>
      <c r="K43" s="51"/>
      <c r="L43" s="52"/>
      <c r="M43" s="53"/>
      <c r="N43" s="54"/>
      <c r="O43" s="54"/>
      <c r="P43" s="55"/>
    </row>
    <row r="44" spans="1:16" s="56" customFormat="1" ht="26.25" customHeight="1">
      <c r="A44" s="48">
        <v>36</v>
      </c>
      <c r="B44" s="26" t="s">
        <v>333</v>
      </c>
      <c r="C44" s="29" t="s">
        <v>334</v>
      </c>
      <c r="D44" s="30" t="s">
        <v>28</v>
      </c>
      <c r="E44" s="31" t="s">
        <v>280</v>
      </c>
      <c r="F44" s="27" t="s">
        <v>281</v>
      </c>
      <c r="G44" s="32" t="s">
        <v>282</v>
      </c>
      <c r="H44" s="30" t="s">
        <v>283</v>
      </c>
      <c r="I44" s="49"/>
      <c r="J44" s="50"/>
      <c r="K44" s="51"/>
      <c r="L44" s="52"/>
      <c r="M44" s="53"/>
      <c r="N44" s="54"/>
      <c r="O44" s="54"/>
      <c r="P44" s="55"/>
    </row>
    <row r="45" spans="1:16" s="56" customFormat="1" ht="26.25" customHeight="1">
      <c r="A45" s="48">
        <v>37</v>
      </c>
      <c r="B45" s="26" t="s">
        <v>137</v>
      </c>
      <c r="C45" s="29" t="s">
        <v>138</v>
      </c>
      <c r="D45" s="30" t="s">
        <v>23</v>
      </c>
      <c r="E45" s="31" t="s">
        <v>139</v>
      </c>
      <c r="F45" s="27" t="s">
        <v>140</v>
      </c>
      <c r="G45" s="32" t="s">
        <v>141</v>
      </c>
      <c r="H45" s="30" t="s">
        <v>142</v>
      </c>
      <c r="I45" s="57"/>
      <c r="J45" s="50"/>
      <c r="K45" s="51"/>
      <c r="L45" s="52"/>
      <c r="M45" s="53"/>
      <c r="N45" s="58"/>
      <c r="O45" s="58"/>
      <c r="P45" s="55"/>
    </row>
    <row r="46" spans="1:16" s="56" customFormat="1" ht="26.25" customHeight="1">
      <c r="A46" s="48">
        <v>38</v>
      </c>
      <c r="B46" s="26" t="s">
        <v>276</v>
      </c>
      <c r="C46" s="29" t="s">
        <v>277</v>
      </c>
      <c r="D46" s="30" t="s">
        <v>28</v>
      </c>
      <c r="E46" s="31" t="s">
        <v>139</v>
      </c>
      <c r="F46" s="27" t="s">
        <v>140</v>
      </c>
      <c r="G46" s="32" t="s">
        <v>141</v>
      </c>
      <c r="H46" s="30" t="s">
        <v>142</v>
      </c>
      <c r="I46" s="49"/>
      <c r="J46" s="50"/>
      <c r="K46" s="51"/>
      <c r="L46" s="52"/>
      <c r="M46" s="53"/>
      <c r="N46" s="54"/>
      <c r="O46" s="54"/>
      <c r="P46" s="55"/>
    </row>
    <row r="47" spans="1:16" s="56" customFormat="1" ht="26.25" customHeight="1">
      <c r="A47" s="48">
        <v>39</v>
      </c>
      <c r="B47" s="26" t="s">
        <v>358</v>
      </c>
      <c r="C47" s="29" t="s">
        <v>359</v>
      </c>
      <c r="D47" s="30" t="s">
        <v>21</v>
      </c>
      <c r="E47" s="31" t="s">
        <v>360</v>
      </c>
      <c r="F47" s="27" t="s">
        <v>361</v>
      </c>
      <c r="G47" s="32" t="s">
        <v>362</v>
      </c>
      <c r="H47" s="30" t="s">
        <v>142</v>
      </c>
      <c r="I47" s="57"/>
      <c r="J47" s="50"/>
      <c r="K47" s="51"/>
      <c r="L47" s="52"/>
      <c r="M47" s="53"/>
      <c r="N47" s="58"/>
      <c r="O47" s="58"/>
      <c r="P47" s="55"/>
    </row>
    <row r="48" spans="1:16" s="56" customFormat="1" ht="26.25" customHeight="1">
      <c r="A48" s="48">
        <v>40</v>
      </c>
      <c r="B48" s="26" t="s">
        <v>363</v>
      </c>
      <c r="C48" s="29" t="s">
        <v>364</v>
      </c>
      <c r="D48" s="30">
        <v>1</v>
      </c>
      <c r="E48" s="31" t="s">
        <v>365</v>
      </c>
      <c r="F48" s="27" t="s">
        <v>366</v>
      </c>
      <c r="G48" s="32" t="s">
        <v>367</v>
      </c>
      <c r="H48" s="33" t="s">
        <v>142</v>
      </c>
      <c r="I48" s="57"/>
      <c r="J48" s="50"/>
      <c r="K48" s="51"/>
      <c r="L48" s="52"/>
      <c r="M48" s="53"/>
      <c r="N48" s="58"/>
      <c r="O48" s="58"/>
      <c r="P48" s="55"/>
    </row>
    <row r="49" spans="1:16" s="56" customFormat="1" ht="26.25" customHeight="1">
      <c r="A49" s="48">
        <v>41</v>
      </c>
      <c r="B49" s="26" t="s">
        <v>363</v>
      </c>
      <c r="C49" s="29" t="s">
        <v>364</v>
      </c>
      <c r="D49" s="30">
        <v>1</v>
      </c>
      <c r="E49" s="31" t="s">
        <v>368</v>
      </c>
      <c r="F49" s="27" t="s">
        <v>369</v>
      </c>
      <c r="G49" s="32" t="s">
        <v>370</v>
      </c>
      <c r="H49" s="33" t="s">
        <v>142</v>
      </c>
      <c r="I49" s="57"/>
      <c r="J49" s="50"/>
      <c r="K49" s="51"/>
      <c r="L49" s="52"/>
      <c r="M49" s="53"/>
      <c r="N49" s="58"/>
      <c r="O49" s="58"/>
      <c r="P49" s="55"/>
    </row>
    <row r="50" spans="1:16" s="56" customFormat="1" ht="26.25" customHeight="1">
      <c r="A50" s="48">
        <v>42</v>
      </c>
      <c r="B50" s="26" t="s">
        <v>412</v>
      </c>
      <c r="C50" s="29" t="s">
        <v>413</v>
      </c>
      <c r="D50" s="30" t="s">
        <v>28</v>
      </c>
      <c r="E50" s="31" t="s">
        <v>414</v>
      </c>
      <c r="F50" s="27" t="s">
        <v>415</v>
      </c>
      <c r="G50" s="32" t="s">
        <v>416</v>
      </c>
      <c r="H50" s="30" t="s">
        <v>142</v>
      </c>
      <c r="I50" s="49"/>
      <c r="J50" s="50"/>
      <c r="K50" s="51"/>
      <c r="L50" s="52"/>
      <c r="M50" s="53"/>
      <c r="N50" s="54"/>
      <c r="O50" s="54"/>
      <c r="P50" s="55"/>
    </row>
    <row r="51" spans="1:16" s="56" customFormat="1" ht="26.25" customHeight="1">
      <c r="A51" s="48">
        <v>43</v>
      </c>
      <c r="B51" s="26" t="s">
        <v>420</v>
      </c>
      <c r="C51" s="29" t="s">
        <v>421</v>
      </c>
      <c r="D51" s="30">
        <v>1</v>
      </c>
      <c r="E51" s="31" t="s">
        <v>422</v>
      </c>
      <c r="F51" s="27" t="s">
        <v>423</v>
      </c>
      <c r="G51" s="32" t="s">
        <v>424</v>
      </c>
      <c r="H51" s="30" t="s">
        <v>142</v>
      </c>
      <c r="I51" s="59"/>
      <c r="J51" s="60"/>
      <c r="K51" s="60"/>
      <c r="L51" s="60"/>
      <c r="M51" s="60"/>
      <c r="N51" s="60"/>
      <c r="O51" s="60"/>
      <c r="P51" s="60"/>
    </row>
    <row r="52" spans="1:16" s="56" customFormat="1" ht="26.25" customHeight="1">
      <c r="A52" s="48">
        <v>44</v>
      </c>
      <c r="B52" s="26" t="s">
        <v>420</v>
      </c>
      <c r="C52" s="29" t="s">
        <v>421</v>
      </c>
      <c r="D52" s="30">
        <v>1</v>
      </c>
      <c r="E52" s="31" t="s">
        <v>425</v>
      </c>
      <c r="F52" s="27" t="s">
        <v>426</v>
      </c>
      <c r="G52" s="32" t="s">
        <v>424</v>
      </c>
      <c r="H52" s="30" t="s">
        <v>142</v>
      </c>
      <c r="I52" s="59"/>
      <c r="J52" s="60"/>
      <c r="K52" s="60"/>
      <c r="L52" s="60"/>
      <c r="M52" s="60"/>
      <c r="N52" s="60"/>
      <c r="O52" s="60"/>
      <c r="P52" s="60"/>
    </row>
    <row r="53" spans="1:16" s="56" customFormat="1" ht="26.25" customHeight="1">
      <c r="A53" s="48">
        <v>45</v>
      </c>
      <c r="B53" s="26" t="s">
        <v>161</v>
      </c>
      <c r="C53" s="29" t="s">
        <v>162</v>
      </c>
      <c r="D53" s="30" t="s">
        <v>21</v>
      </c>
      <c r="E53" s="31" t="s">
        <v>163</v>
      </c>
      <c r="F53" s="27" t="s">
        <v>164</v>
      </c>
      <c r="G53" s="32" t="s">
        <v>165</v>
      </c>
      <c r="H53" s="33" t="s">
        <v>464</v>
      </c>
      <c r="I53" s="49"/>
      <c r="J53" s="50"/>
      <c r="K53" s="51"/>
      <c r="L53" s="52"/>
      <c r="M53" s="53"/>
      <c r="N53" s="54"/>
      <c r="O53" s="54"/>
      <c r="P53" s="55"/>
    </row>
    <row r="54" spans="1:16" s="56" customFormat="1" ht="26.25" customHeight="1">
      <c r="A54" s="48">
        <v>46</v>
      </c>
      <c r="B54" s="26" t="s">
        <v>302</v>
      </c>
      <c r="C54" s="29" t="s">
        <v>303</v>
      </c>
      <c r="D54" s="30">
        <v>1</v>
      </c>
      <c r="E54" s="31" t="s">
        <v>163</v>
      </c>
      <c r="F54" s="27" t="s">
        <v>164</v>
      </c>
      <c r="G54" s="32" t="s">
        <v>165</v>
      </c>
      <c r="H54" s="33" t="s">
        <v>166</v>
      </c>
      <c r="I54" s="49"/>
      <c r="J54" s="50"/>
      <c r="K54" s="51"/>
      <c r="L54" s="52"/>
      <c r="M54" s="53"/>
      <c r="N54" s="54"/>
      <c r="O54" s="54"/>
      <c r="P54" s="55"/>
    </row>
    <row r="55" spans="1:16" s="56" customFormat="1" ht="26.25" customHeight="1">
      <c r="A55" s="48">
        <v>47</v>
      </c>
      <c r="B55" s="26" t="s">
        <v>328</v>
      </c>
      <c r="C55" s="29" t="s">
        <v>329</v>
      </c>
      <c r="D55" s="30" t="s">
        <v>28</v>
      </c>
      <c r="E55" s="31" t="s">
        <v>330</v>
      </c>
      <c r="F55" s="27" t="s">
        <v>331</v>
      </c>
      <c r="G55" s="32" t="s">
        <v>332</v>
      </c>
      <c r="H55" s="33" t="s">
        <v>166</v>
      </c>
      <c r="I55" s="49"/>
      <c r="J55" s="50"/>
      <c r="K55" s="51"/>
      <c r="L55" s="52"/>
      <c r="M55" s="53"/>
      <c r="N55" s="54"/>
      <c r="O55" s="54"/>
      <c r="P55" s="55"/>
    </row>
    <row r="56" spans="1:16" s="56" customFormat="1" ht="26.25" customHeight="1">
      <c r="A56" s="48">
        <v>48</v>
      </c>
      <c r="B56" s="26" t="s">
        <v>294</v>
      </c>
      <c r="C56" s="29" t="s">
        <v>295</v>
      </c>
      <c r="D56" s="30">
        <v>2</v>
      </c>
      <c r="E56" s="31" t="s">
        <v>296</v>
      </c>
      <c r="F56" s="27" t="s">
        <v>297</v>
      </c>
      <c r="G56" s="32" t="s">
        <v>298</v>
      </c>
      <c r="H56" s="33" t="s">
        <v>299</v>
      </c>
      <c r="I56" s="57"/>
      <c r="J56" s="50"/>
      <c r="K56" s="51"/>
      <c r="L56" s="52"/>
      <c r="M56" s="53"/>
      <c r="N56" s="58"/>
      <c r="O56" s="58"/>
      <c r="P56" s="55"/>
    </row>
    <row r="57" spans="1:16" s="56" customFormat="1" ht="26.25" customHeight="1">
      <c r="A57" s="48">
        <v>49</v>
      </c>
      <c r="B57" s="26" t="s">
        <v>61</v>
      </c>
      <c r="C57" s="29" t="s">
        <v>352</v>
      </c>
      <c r="D57" s="30" t="s">
        <v>21</v>
      </c>
      <c r="E57" s="31" t="s">
        <v>353</v>
      </c>
      <c r="F57" s="27" t="s">
        <v>354</v>
      </c>
      <c r="G57" s="32" t="s">
        <v>355</v>
      </c>
      <c r="H57" s="33" t="s">
        <v>62</v>
      </c>
      <c r="I57" s="49"/>
      <c r="J57" s="50"/>
      <c r="K57" s="51"/>
      <c r="L57" s="52"/>
      <c r="M57" s="53"/>
      <c r="N57" s="54"/>
      <c r="O57" s="54"/>
      <c r="P57" s="55"/>
    </row>
    <row r="58" spans="1:16" s="56" customFormat="1" ht="26.25" customHeight="1">
      <c r="A58" s="48">
        <v>50</v>
      </c>
      <c r="B58" s="26" t="s">
        <v>343</v>
      </c>
      <c r="C58" s="29" t="s">
        <v>344</v>
      </c>
      <c r="D58" s="30" t="s">
        <v>49</v>
      </c>
      <c r="E58" s="31" t="s">
        <v>345</v>
      </c>
      <c r="F58" s="27" t="s">
        <v>346</v>
      </c>
      <c r="G58" s="32" t="s">
        <v>347</v>
      </c>
      <c r="H58" s="33" t="s">
        <v>348</v>
      </c>
      <c r="I58" s="49"/>
      <c r="J58" s="50"/>
      <c r="K58" s="51"/>
      <c r="L58" s="52"/>
      <c r="M58" s="53"/>
      <c r="N58" s="54"/>
      <c r="O58" s="54"/>
      <c r="P58" s="55"/>
    </row>
    <row r="59" spans="1:16" s="56" customFormat="1" ht="26.25" customHeight="1">
      <c r="A59" s="48">
        <v>51</v>
      </c>
      <c r="B59" s="26" t="s">
        <v>343</v>
      </c>
      <c r="C59" s="29" t="s">
        <v>344</v>
      </c>
      <c r="D59" s="30" t="s">
        <v>49</v>
      </c>
      <c r="E59" s="31" t="s">
        <v>349</v>
      </c>
      <c r="F59" s="27" t="s">
        <v>350</v>
      </c>
      <c r="G59" s="32" t="s">
        <v>351</v>
      </c>
      <c r="H59" s="30" t="s">
        <v>348</v>
      </c>
      <c r="I59" s="49"/>
      <c r="J59" s="50"/>
      <c r="K59" s="51"/>
      <c r="L59" s="52"/>
      <c r="M59" s="53"/>
      <c r="N59" s="54"/>
      <c r="O59" s="54"/>
      <c r="P59" s="55"/>
    </row>
    <row r="60" spans="1:16" s="56" customFormat="1" ht="26.25" customHeight="1">
      <c r="A60" s="48">
        <v>52</v>
      </c>
      <c r="B60" s="26" t="s">
        <v>230</v>
      </c>
      <c r="C60" s="29" t="s">
        <v>231</v>
      </c>
      <c r="D60" s="30" t="s">
        <v>28</v>
      </c>
      <c r="E60" s="31" t="s">
        <v>232</v>
      </c>
      <c r="F60" s="27" t="s">
        <v>233</v>
      </c>
      <c r="G60" s="32" t="s">
        <v>234</v>
      </c>
      <c r="H60" s="30" t="s">
        <v>235</v>
      </c>
      <c r="I60" s="57"/>
      <c r="J60" s="50"/>
      <c r="K60" s="51"/>
      <c r="L60" s="52"/>
      <c r="M60" s="53"/>
      <c r="N60" s="58"/>
      <c r="O60" s="58"/>
      <c r="P60" s="55"/>
    </row>
    <row r="61" spans="1:16" s="56" customFormat="1" ht="26.25" customHeight="1">
      <c r="A61" s="48">
        <v>53</v>
      </c>
      <c r="B61" s="26" t="s">
        <v>230</v>
      </c>
      <c r="C61" s="29" t="s">
        <v>231</v>
      </c>
      <c r="D61" s="30" t="s">
        <v>28</v>
      </c>
      <c r="E61" s="31" t="s">
        <v>236</v>
      </c>
      <c r="F61" s="27" t="s">
        <v>237</v>
      </c>
      <c r="G61" s="32" t="s">
        <v>234</v>
      </c>
      <c r="H61" s="30" t="s">
        <v>235</v>
      </c>
      <c r="I61" s="57"/>
      <c r="J61" s="50"/>
      <c r="K61" s="51"/>
      <c r="L61" s="52"/>
      <c r="M61" s="53"/>
      <c r="N61" s="58"/>
      <c r="O61" s="58"/>
      <c r="P61" s="55"/>
    </row>
    <row r="62" spans="1:16" s="56" customFormat="1" ht="26.25" customHeight="1">
      <c r="A62" s="48">
        <v>54</v>
      </c>
      <c r="B62" s="26" t="s">
        <v>80</v>
      </c>
      <c r="C62" s="29" t="s">
        <v>81</v>
      </c>
      <c r="D62" s="30" t="s">
        <v>21</v>
      </c>
      <c r="E62" s="31" t="s">
        <v>82</v>
      </c>
      <c r="F62" s="27" t="s">
        <v>83</v>
      </c>
      <c r="G62" s="32" t="s">
        <v>84</v>
      </c>
      <c r="H62" s="30" t="s">
        <v>463</v>
      </c>
      <c r="I62" s="57"/>
      <c r="J62" s="50"/>
      <c r="K62" s="51"/>
      <c r="L62" s="52"/>
      <c r="M62" s="53"/>
      <c r="N62" s="58"/>
      <c r="O62" s="58"/>
      <c r="P62" s="55"/>
    </row>
    <row r="63" spans="1:16" s="56" customFormat="1" ht="26.25" customHeight="1">
      <c r="A63" s="48">
        <v>55</v>
      </c>
      <c r="B63" s="14" t="s">
        <v>212</v>
      </c>
      <c r="C63" s="29" t="s">
        <v>213</v>
      </c>
      <c r="D63" s="24" t="s">
        <v>23</v>
      </c>
      <c r="E63" s="14" t="s">
        <v>214</v>
      </c>
      <c r="F63" s="25" t="s">
        <v>215</v>
      </c>
      <c r="G63" s="23" t="s">
        <v>216</v>
      </c>
      <c r="H63" s="24" t="s">
        <v>217</v>
      </c>
      <c r="I63" s="57"/>
      <c r="J63" s="50"/>
      <c r="K63" s="51"/>
      <c r="L63" s="52"/>
      <c r="M63" s="53"/>
      <c r="N63" s="58"/>
      <c r="O63" s="58"/>
      <c r="P63" s="55"/>
    </row>
    <row r="64" spans="1:256" s="61" customFormat="1" ht="26.25" customHeight="1">
      <c r="A64" s="48">
        <v>56</v>
      </c>
      <c r="B64" s="26" t="s">
        <v>290</v>
      </c>
      <c r="C64" s="29" t="s">
        <v>22</v>
      </c>
      <c r="D64" s="30" t="s">
        <v>23</v>
      </c>
      <c r="E64" s="31" t="s">
        <v>291</v>
      </c>
      <c r="F64" s="27" t="s">
        <v>32</v>
      </c>
      <c r="G64" s="32" t="s">
        <v>292</v>
      </c>
      <c r="H64" s="33" t="s">
        <v>217</v>
      </c>
      <c r="I64" s="57"/>
      <c r="J64" s="50"/>
      <c r="K64" s="51"/>
      <c r="L64" s="52"/>
      <c r="M64" s="53"/>
      <c r="N64" s="58"/>
      <c r="O64" s="58"/>
      <c r="P64" s="55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pans="1:16" s="56" customFormat="1" ht="26.25" customHeight="1">
      <c r="A65" s="48">
        <v>57</v>
      </c>
      <c r="B65" s="26" t="s">
        <v>52</v>
      </c>
      <c r="C65" s="29" t="s">
        <v>53</v>
      </c>
      <c r="D65" s="30">
        <v>3</v>
      </c>
      <c r="E65" s="18" t="s">
        <v>300</v>
      </c>
      <c r="F65" s="19" t="s">
        <v>54</v>
      </c>
      <c r="G65" s="20" t="s">
        <v>292</v>
      </c>
      <c r="H65" s="21" t="s">
        <v>217</v>
      </c>
      <c r="I65" s="57"/>
      <c r="J65" s="50"/>
      <c r="K65" s="51"/>
      <c r="L65" s="52"/>
      <c r="M65" s="53"/>
      <c r="N65" s="58"/>
      <c r="O65" s="58"/>
      <c r="P65" s="55"/>
    </row>
    <row r="66" spans="1:16" s="56" customFormat="1" ht="26.25" customHeight="1">
      <c r="A66" s="48">
        <v>58</v>
      </c>
      <c r="B66" s="26" t="s">
        <v>179</v>
      </c>
      <c r="C66" s="29" t="s">
        <v>180</v>
      </c>
      <c r="D66" s="30" t="s">
        <v>21</v>
      </c>
      <c r="E66" s="31" t="s">
        <v>181</v>
      </c>
      <c r="F66" s="27" t="s">
        <v>182</v>
      </c>
      <c r="G66" s="32" t="s">
        <v>183</v>
      </c>
      <c r="H66" s="33" t="s">
        <v>184</v>
      </c>
      <c r="I66" s="49"/>
      <c r="J66" s="50"/>
      <c r="K66" s="51"/>
      <c r="L66" s="52"/>
      <c r="M66" s="53"/>
      <c r="N66" s="54"/>
      <c r="O66" s="54"/>
      <c r="P66" s="55"/>
    </row>
    <row r="67" spans="1:16" s="56" customFormat="1" ht="26.25" customHeight="1">
      <c r="A67" s="48">
        <v>59</v>
      </c>
      <c r="B67" s="26" t="s">
        <v>143</v>
      </c>
      <c r="C67" s="29" t="s">
        <v>71</v>
      </c>
      <c r="D67" s="30" t="s">
        <v>21</v>
      </c>
      <c r="E67" s="31" t="s">
        <v>144</v>
      </c>
      <c r="F67" s="27" t="s">
        <v>72</v>
      </c>
      <c r="G67" s="32" t="s">
        <v>145</v>
      </c>
      <c r="H67" s="33" t="s">
        <v>146</v>
      </c>
      <c r="I67" s="57"/>
      <c r="J67" s="50"/>
      <c r="K67" s="51"/>
      <c r="L67" s="52"/>
      <c r="M67" s="53"/>
      <c r="N67" s="58"/>
      <c r="O67" s="58"/>
      <c r="P67" s="55"/>
    </row>
    <row r="68" spans="1:16" s="56" customFormat="1" ht="26.25" customHeight="1">
      <c r="A68" s="48">
        <v>60</v>
      </c>
      <c r="B68" s="26" t="s">
        <v>58</v>
      </c>
      <c r="C68" s="29" t="s">
        <v>408</v>
      </c>
      <c r="D68" s="30" t="s">
        <v>21</v>
      </c>
      <c r="E68" s="31" t="s">
        <v>409</v>
      </c>
      <c r="F68" s="27" t="s">
        <v>410</v>
      </c>
      <c r="G68" s="32" t="s">
        <v>411</v>
      </c>
      <c r="H68" s="33" t="s">
        <v>146</v>
      </c>
      <c r="I68" s="49"/>
      <c r="J68" s="50"/>
      <c r="K68" s="51"/>
      <c r="L68" s="52"/>
      <c r="M68" s="53"/>
      <c r="N68" s="54"/>
      <c r="O68" s="54"/>
      <c r="P68" s="55"/>
    </row>
    <row r="69" spans="1:16" s="56" customFormat="1" ht="26.25" customHeight="1">
      <c r="A69" s="48">
        <v>61</v>
      </c>
      <c r="B69" s="26" t="s">
        <v>435</v>
      </c>
      <c r="C69" s="29" t="s">
        <v>436</v>
      </c>
      <c r="D69" s="30" t="s">
        <v>21</v>
      </c>
      <c r="E69" s="31" t="s">
        <v>437</v>
      </c>
      <c r="F69" s="27" t="s">
        <v>438</v>
      </c>
      <c r="G69" s="32" t="s">
        <v>439</v>
      </c>
      <c r="H69" s="33" t="s">
        <v>146</v>
      </c>
      <c r="I69" s="57"/>
      <c r="J69" s="50"/>
      <c r="K69" s="51"/>
      <c r="L69" s="52"/>
      <c r="M69" s="53"/>
      <c r="N69" s="58"/>
      <c r="O69" s="58"/>
      <c r="P69" s="55"/>
    </row>
    <row r="70" spans="1:16" s="56" customFormat="1" ht="26.25" customHeight="1">
      <c r="A70" s="48">
        <v>62</v>
      </c>
      <c r="B70" s="26" t="s">
        <v>152</v>
      </c>
      <c r="C70" s="29" t="s">
        <v>153</v>
      </c>
      <c r="D70" s="30" t="s">
        <v>21</v>
      </c>
      <c r="E70" s="31" t="s">
        <v>154</v>
      </c>
      <c r="F70" s="27" t="s">
        <v>155</v>
      </c>
      <c r="G70" s="32" t="s">
        <v>156</v>
      </c>
      <c r="H70" s="33" t="s">
        <v>157</v>
      </c>
      <c r="I70" s="57"/>
      <c r="J70" s="50"/>
      <c r="K70" s="51"/>
      <c r="L70" s="52"/>
      <c r="M70" s="53"/>
      <c r="N70" s="58"/>
      <c r="O70" s="58"/>
      <c r="P70" s="55"/>
    </row>
    <row r="71" spans="1:16" s="56" customFormat="1" ht="26.25" customHeight="1">
      <c r="A71" s="48">
        <v>63</v>
      </c>
      <c r="B71" s="26" t="s">
        <v>147</v>
      </c>
      <c r="C71" s="29" t="s">
        <v>148</v>
      </c>
      <c r="D71" s="30" t="s">
        <v>21</v>
      </c>
      <c r="E71" s="31" t="s">
        <v>149</v>
      </c>
      <c r="F71" s="27" t="s">
        <v>150</v>
      </c>
      <c r="G71" s="32" t="s">
        <v>151</v>
      </c>
      <c r="H71" s="30" t="s">
        <v>131</v>
      </c>
      <c r="I71" s="49"/>
      <c r="J71" s="50"/>
      <c r="K71" s="51"/>
      <c r="L71" s="52"/>
      <c r="M71" s="53"/>
      <c r="N71" s="54"/>
      <c r="O71" s="54"/>
      <c r="P71" s="55"/>
    </row>
    <row r="72" spans="1:16" s="56" customFormat="1" ht="26.25" customHeight="1">
      <c r="A72" s="48">
        <v>64</v>
      </c>
      <c r="B72" s="26" t="s">
        <v>127</v>
      </c>
      <c r="C72" s="29" t="s">
        <v>70</v>
      </c>
      <c r="D72" s="30" t="s">
        <v>21</v>
      </c>
      <c r="E72" s="31" t="s">
        <v>128</v>
      </c>
      <c r="F72" s="27" t="s">
        <v>129</v>
      </c>
      <c r="G72" s="32" t="s">
        <v>130</v>
      </c>
      <c r="H72" s="33" t="s">
        <v>131</v>
      </c>
      <c r="I72" s="57"/>
      <c r="J72" s="50"/>
      <c r="K72" s="51"/>
      <c r="L72" s="52"/>
      <c r="M72" s="53"/>
      <c r="N72" s="58"/>
      <c r="O72" s="58"/>
      <c r="P72" s="55"/>
    </row>
    <row r="73" spans="1:16" s="56" customFormat="1" ht="26.25" customHeight="1">
      <c r="A73" s="48">
        <v>65</v>
      </c>
      <c r="B73" s="26" t="s">
        <v>309</v>
      </c>
      <c r="C73" s="29" t="s">
        <v>310</v>
      </c>
      <c r="D73" s="30" t="s">
        <v>28</v>
      </c>
      <c r="E73" s="31" t="s">
        <v>311</v>
      </c>
      <c r="F73" s="27" t="s">
        <v>312</v>
      </c>
      <c r="G73" s="32" t="s">
        <v>313</v>
      </c>
      <c r="H73" s="30" t="s">
        <v>131</v>
      </c>
      <c r="I73" s="57"/>
      <c r="J73" s="50"/>
      <c r="K73" s="51"/>
      <c r="L73" s="52"/>
      <c r="M73" s="53"/>
      <c r="N73" s="58"/>
      <c r="O73" s="58"/>
      <c r="P73" s="55"/>
    </row>
    <row r="74" spans="1:16" s="56" customFormat="1" ht="26.25" customHeight="1">
      <c r="A74" s="48">
        <v>66</v>
      </c>
      <c r="B74" s="26" t="s">
        <v>69</v>
      </c>
      <c r="C74" s="29" t="s">
        <v>63</v>
      </c>
      <c r="D74" s="30" t="s">
        <v>21</v>
      </c>
      <c r="E74" s="31" t="s">
        <v>356</v>
      </c>
      <c r="F74" s="27" t="s">
        <v>64</v>
      </c>
      <c r="G74" s="32" t="s">
        <v>357</v>
      </c>
      <c r="H74" s="30" t="s">
        <v>131</v>
      </c>
      <c r="I74" s="49"/>
      <c r="J74" s="50"/>
      <c r="K74" s="51"/>
      <c r="L74" s="52"/>
      <c r="M74" s="53"/>
      <c r="N74" s="54"/>
      <c r="O74" s="54"/>
      <c r="P74" s="55"/>
    </row>
    <row r="75" spans="1:16" s="56" customFormat="1" ht="26.25" customHeight="1">
      <c r="A75" s="48">
        <v>67</v>
      </c>
      <c r="B75" s="26" t="s">
        <v>427</v>
      </c>
      <c r="C75" s="29" t="s">
        <v>428</v>
      </c>
      <c r="D75" s="30">
        <v>1</v>
      </c>
      <c r="E75" s="31" t="s">
        <v>429</v>
      </c>
      <c r="F75" s="27" t="s">
        <v>430</v>
      </c>
      <c r="G75" s="32" t="s">
        <v>431</v>
      </c>
      <c r="H75" s="30" t="s">
        <v>131</v>
      </c>
      <c r="I75" s="49"/>
      <c r="J75" s="50"/>
      <c r="K75" s="51"/>
      <c r="L75" s="52"/>
      <c r="M75" s="53"/>
      <c r="N75" s="54"/>
      <c r="O75" s="54"/>
      <c r="P75" s="55"/>
    </row>
    <row r="76" spans="1:16" s="56" customFormat="1" ht="26.25" customHeight="1">
      <c r="A76" s="48">
        <v>68</v>
      </c>
      <c r="B76" s="26" t="s">
        <v>65</v>
      </c>
      <c r="C76" s="29" t="s">
        <v>326</v>
      </c>
      <c r="D76" s="30">
        <v>1</v>
      </c>
      <c r="E76" s="31" t="s">
        <v>456</v>
      </c>
      <c r="F76" s="27" t="s">
        <v>66</v>
      </c>
      <c r="G76" s="32" t="s">
        <v>431</v>
      </c>
      <c r="H76" s="30" t="s">
        <v>131</v>
      </c>
      <c r="I76" s="57"/>
      <c r="J76" s="50"/>
      <c r="K76" s="51"/>
      <c r="L76" s="52"/>
      <c r="M76" s="53"/>
      <c r="N76" s="58"/>
      <c r="O76" s="58"/>
      <c r="P76" s="55"/>
    </row>
    <row r="77" spans="1:16" s="56" customFormat="1" ht="26.25" customHeight="1">
      <c r="A77" s="48">
        <v>69</v>
      </c>
      <c r="B77" s="26" t="s">
        <v>118</v>
      </c>
      <c r="C77" s="29" t="s">
        <v>119</v>
      </c>
      <c r="D77" s="30" t="s">
        <v>21</v>
      </c>
      <c r="E77" s="31" t="s">
        <v>120</v>
      </c>
      <c r="F77" s="19" t="s">
        <v>121</v>
      </c>
      <c r="G77" s="32" t="s">
        <v>122</v>
      </c>
      <c r="H77" s="33" t="s">
        <v>123</v>
      </c>
      <c r="I77" s="57"/>
      <c r="J77" s="50"/>
      <c r="K77" s="51"/>
      <c r="L77" s="52"/>
      <c r="M77" s="53"/>
      <c r="N77" s="58"/>
      <c r="O77" s="58"/>
      <c r="P77" s="55"/>
    </row>
    <row r="78" spans="1:16" s="56" customFormat="1" ht="26.25" customHeight="1">
      <c r="A78" s="48">
        <v>70</v>
      </c>
      <c r="B78" s="26" t="s">
        <v>373</v>
      </c>
      <c r="C78" s="29" t="s">
        <v>374</v>
      </c>
      <c r="D78" s="30" t="s">
        <v>21</v>
      </c>
      <c r="E78" s="31" t="s">
        <v>375</v>
      </c>
      <c r="F78" s="27" t="s">
        <v>376</v>
      </c>
      <c r="G78" s="32" t="s">
        <v>377</v>
      </c>
      <c r="H78" s="33" t="s">
        <v>123</v>
      </c>
      <c r="I78" s="49"/>
      <c r="J78" s="50"/>
      <c r="K78" s="51"/>
      <c r="L78" s="52"/>
      <c r="M78" s="53"/>
      <c r="N78" s="54"/>
      <c r="O78" s="54"/>
      <c r="P78" s="55"/>
    </row>
    <row r="79" spans="1:16" s="56" customFormat="1" ht="26.25" customHeight="1">
      <c r="A79" s="48">
        <v>71</v>
      </c>
      <c r="B79" s="26" t="s">
        <v>373</v>
      </c>
      <c r="C79" s="29" t="s">
        <v>374</v>
      </c>
      <c r="D79" s="30" t="s">
        <v>21</v>
      </c>
      <c r="E79" s="31" t="s">
        <v>378</v>
      </c>
      <c r="F79" s="27" t="s">
        <v>379</v>
      </c>
      <c r="G79" s="32" t="s">
        <v>380</v>
      </c>
      <c r="H79" s="33" t="s">
        <v>123</v>
      </c>
      <c r="I79" s="57"/>
      <c r="J79" s="50"/>
      <c r="K79" s="51"/>
      <c r="L79" s="52"/>
      <c r="M79" s="53"/>
      <c r="N79" s="58"/>
      <c r="O79" s="58"/>
      <c r="P79" s="55"/>
    </row>
    <row r="80" spans="1:16" s="56" customFormat="1" ht="26.25" customHeight="1">
      <c r="A80" s="48">
        <v>72</v>
      </c>
      <c r="B80" s="26" t="s">
        <v>382</v>
      </c>
      <c r="C80" s="29" t="s">
        <v>383</v>
      </c>
      <c r="D80" s="30" t="s">
        <v>21</v>
      </c>
      <c r="E80" s="31" t="s">
        <v>384</v>
      </c>
      <c r="F80" s="22" t="s">
        <v>385</v>
      </c>
      <c r="G80" s="32" t="s">
        <v>386</v>
      </c>
      <c r="H80" s="33" t="s">
        <v>123</v>
      </c>
      <c r="I80" s="57"/>
      <c r="J80" s="50"/>
      <c r="K80" s="51"/>
      <c r="L80" s="52"/>
      <c r="M80" s="53"/>
      <c r="N80" s="58"/>
      <c r="O80" s="58"/>
      <c r="P80" s="55"/>
    </row>
    <row r="81" spans="1:16" s="56" customFormat="1" ht="26.25" customHeight="1">
      <c r="A81" s="48">
        <v>73</v>
      </c>
      <c r="B81" s="26" t="s">
        <v>218</v>
      </c>
      <c r="C81" s="29" t="s">
        <v>219</v>
      </c>
      <c r="D81" s="30" t="s">
        <v>21</v>
      </c>
      <c r="E81" s="31" t="s">
        <v>220</v>
      </c>
      <c r="F81" s="27" t="s">
        <v>221</v>
      </c>
      <c r="G81" s="32" t="s">
        <v>222</v>
      </c>
      <c r="H81" s="33" t="s">
        <v>223</v>
      </c>
      <c r="I81" s="49"/>
      <c r="J81" s="50"/>
      <c r="K81" s="51"/>
      <c r="L81" s="52"/>
      <c r="M81" s="53"/>
      <c r="N81" s="54"/>
      <c r="O81" s="54"/>
      <c r="P81" s="55"/>
    </row>
    <row r="82" spans="1:16" s="56" customFormat="1" ht="26.25" customHeight="1">
      <c r="A82" s="48">
        <v>74</v>
      </c>
      <c r="B82" s="26" t="s">
        <v>132</v>
      </c>
      <c r="C82" s="29" t="s">
        <v>133</v>
      </c>
      <c r="D82" s="30" t="s">
        <v>21</v>
      </c>
      <c r="E82" s="31" t="s">
        <v>134</v>
      </c>
      <c r="F82" s="27" t="s">
        <v>135</v>
      </c>
      <c r="G82" s="32" t="s">
        <v>136</v>
      </c>
      <c r="H82" s="30" t="s">
        <v>462</v>
      </c>
      <c r="I82" s="57"/>
      <c r="J82" s="50"/>
      <c r="K82" s="51"/>
      <c r="L82" s="52"/>
      <c r="M82" s="53"/>
      <c r="N82" s="58"/>
      <c r="O82" s="58"/>
      <c r="P82" s="55"/>
    </row>
    <row r="83" spans="1:16" s="56" customFormat="1" ht="26.25" customHeight="1">
      <c r="A83" s="48">
        <v>75</v>
      </c>
      <c r="B83" s="26" t="s">
        <v>189</v>
      </c>
      <c r="C83" s="29" t="s">
        <v>190</v>
      </c>
      <c r="D83" s="30">
        <v>2</v>
      </c>
      <c r="E83" s="31" t="s">
        <v>191</v>
      </c>
      <c r="F83" s="19" t="s">
        <v>192</v>
      </c>
      <c r="G83" s="20" t="s">
        <v>193</v>
      </c>
      <c r="H83" s="33" t="s">
        <v>90</v>
      </c>
      <c r="I83" s="49"/>
      <c r="J83" s="50"/>
      <c r="K83" s="51"/>
      <c r="L83" s="52"/>
      <c r="M83" s="53"/>
      <c r="N83" s="54"/>
      <c r="O83" s="54"/>
      <c r="P83" s="55"/>
    </row>
    <row r="84" spans="1:16" s="56" customFormat="1" ht="26.25" customHeight="1">
      <c r="A84" s="48">
        <v>76</v>
      </c>
      <c r="B84" s="26" t="s">
        <v>194</v>
      </c>
      <c r="C84" s="29" t="s">
        <v>195</v>
      </c>
      <c r="D84" s="30" t="s">
        <v>23</v>
      </c>
      <c r="E84" s="31" t="s">
        <v>196</v>
      </c>
      <c r="F84" s="27" t="s">
        <v>197</v>
      </c>
      <c r="G84" s="32" t="s">
        <v>198</v>
      </c>
      <c r="H84" s="33" t="s">
        <v>90</v>
      </c>
      <c r="I84" s="57"/>
      <c r="J84" s="50"/>
      <c r="K84" s="51"/>
      <c r="L84" s="52"/>
      <c r="M84" s="53"/>
      <c r="N84" s="58"/>
      <c r="O84" s="58"/>
      <c r="P84" s="55"/>
    </row>
    <row r="85" spans="1:16" s="56" customFormat="1" ht="26.25" customHeight="1">
      <c r="A85" s="48">
        <v>77</v>
      </c>
      <c r="B85" s="26" t="s">
        <v>205</v>
      </c>
      <c r="C85" s="29" t="s">
        <v>206</v>
      </c>
      <c r="D85" s="30" t="s">
        <v>21</v>
      </c>
      <c r="E85" s="31" t="s">
        <v>207</v>
      </c>
      <c r="F85" s="27" t="s">
        <v>208</v>
      </c>
      <c r="G85" s="32" t="s">
        <v>209</v>
      </c>
      <c r="H85" s="33" t="s">
        <v>90</v>
      </c>
      <c r="I85" s="49"/>
      <c r="J85" s="50"/>
      <c r="K85" s="51"/>
      <c r="L85" s="52"/>
      <c r="M85" s="53"/>
      <c r="N85" s="54"/>
      <c r="O85" s="54"/>
      <c r="P85" s="55"/>
    </row>
    <row r="86" spans="1:16" s="56" customFormat="1" ht="26.25" customHeight="1">
      <c r="A86" s="48">
        <v>78</v>
      </c>
      <c r="B86" s="26" t="s">
        <v>265</v>
      </c>
      <c r="C86" s="29" t="s">
        <v>266</v>
      </c>
      <c r="D86" s="30" t="s">
        <v>21</v>
      </c>
      <c r="E86" s="31" t="s">
        <v>267</v>
      </c>
      <c r="F86" s="27" t="s">
        <v>268</v>
      </c>
      <c r="G86" s="32" t="s">
        <v>269</v>
      </c>
      <c r="H86" s="30" t="s">
        <v>90</v>
      </c>
      <c r="I86" s="49"/>
      <c r="J86" s="50"/>
      <c r="K86" s="51"/>
      <c r="L86" s="52"/>
      <c r="M86" s="53"/>
      <c r="N86" s="54"/>
      <c r="O86" s="54"/>
      <c r="P86" s="55"/>
    </row>
    <row r="87" spans="1:16" s="56" customFormat="1" ht="26.25" customHeight="1">
      <c r="A87" s="48">
        <v>79</v>
      </c>
      <c r="B87" s="26" t="s">
        <v>91</v>
      </c>
      <c r="C87" s="29" t="s">
        <v>92</v>
      </c>
      <c r="D87" s="30" t="s">
        <v>21</v>
      </c>
      <c r="E87" s="31" t="s">
        <v>93</v>
      </c>
      <c r="F87" s="27" t="s">
        <v>94</v>
      </c>
      <c r="G87" s="32" t="s">
        <v>95</v>
      </c>
      <c r="H87" s="33" t="s">
        <v>90</v>
      </c>
      <c r="I87" s="49"/>
      <c r="J87" s="50"/>
      <c r="K87" s="51"/>
      <c r="L87" s="52"/>
      <c r="M87" s="53"/>
      <c r="N87" s="54"/>
      <c r="O87" s="54"/>
      <c r="P87" s="55"/>
    </row>
    <row r="88" spans="1:16" s="56" customFormat="1" ht="26.25" customHeight="1">
      <c r="A88" s="48">
        <v>80</v>
      </c>
      <c r="B88" s="26" t="s">
        <v>304</v>
      </c>
      <c r="C88" s="29" t="s">
        <v>305</v>
      </c>
      <c r="D88" s="30">
        <v>1</v>
      </c>
      <c r="E88" s="31" t="s">
        <v>306</v>
      </c>
      <c r="F88" s="27" t="s">
        <v>307</v>
      </c>
      <c r="G88" s="32" t="s">
        <v>308</v>
      </c>
      <c r="H88" s="33" t="s">
        <v>90</v>
      </c>
      <c r="I88" s="49"/>
      <c r="J88" s="50"/>
      <c r="K88" s="51"/>
      <c r="L88" s="52"/>
      <c r="M88" s="53"/>
      <c r="N88" s="54"/>
      <c r="O88" s="54"/>
      <c r="P88" s="55"/>
    </row>
    <row r="89" spans="1:16" s="56" customFormat="1" ht="26.25" customHeight="1">
      <c r="A89" s="48">
        <v>81</v>
      </c>
      <c r="B89" s="26" t="s">
        <v>85</v>
      </c>
      <c r="C89" s="29" t="s">
        <v>86</v>
      </c>
      <c r="D89" s="30">
        <v>1</v>
      </c>
      <c r="E89" s="31" t="s">
        <v>87</v>
      </c>
      <c r="F89" s="27" t="s">
        <v>88</v>
      </c>
      <c r="G89" s="32" t="s">
        <v>89</v>
      </c>
      <c r="H89" s="30" t="s">
        <v>90</v>
      </c>
      <c r="I89" s="57"/>
      <c r="J89" s="50"/>
      <c r="K89" s="51"/>
      <c r="L89" s="52"/>
      <c r="M89" s="53"/>
      <c r="N89" s="58"/>
      <c r="O89" s="58"/>
      <c r="P89" s="55"/>
    </row>
    <row r="90" spans="1:16" s="56" customFormat="1" ht="26.25" customHeight="1">
      <c r="A90" s="48">
        <v>82</v>
      </c>
      <c r="B90" s="26" t="s">
        <v>80</v>
      </c>
      <c r="C90" s="29" t="s">
        <v>81</v>
      </c>
      <c r="D90" s="30" t="s">
        <v>21</v>
      </c>
      <c r="E90" s="31" t="s">
        <v>124</v>
      </c>
      <c r="F90" s="27" t="s">
        <v>125</v>
      </c>
      <c r="G90" s="32" t="s">
        <v>126</v>
      </c>
      <c r="H90" s="33" t="s">
        <v>90</v>
      </c>
      <c r="I90" s="57"/>
      <c r="J90" s="50"/>
      <c r="K90" s="51"/>
      <c r="L90" s="52"/>
      <c r="M90" s="53"/>
      <c r="N90" s="58"/>
      <c r="O90" s="58"/>
      <c r="P90" s="55"/>
    </row>
    <row r="91" spans="1:16" s="56" customFormat="1" ht="26.25" customHeight="1">
      <c r="A91" s="48">
        <v>83</v>
      </c>
      <c r="B91" s="26" t="s">
        <v>388</v>
      </c>
      <c r="C91" s="29" t="s">
        <v>389</v>
      </c>
      <c r="D91" s="30">
        <v>1</v>
      </c>
      <c r="E91" s="31" t="s">
        <v>390</v>
      </c>
      <c r="F91" s="27" t="s">
        <v>391</v>
      </c>
      <c r="G91" s="32" t="s">
        <v>183</v>
      </c>
      <c r="H91" s="33" t="s">
        <v>90</v>
      </c>
      <c r="I91" s="49"/>
      <c r="J91" s="50"/>
      <c r="K91" s="51"/>
      <c r="L91" s="52"/>
      <c r="M91" s="53"/>
      <c r="N91" s="54"/>
      <c r="O91" s="54"/>
      <c r="P91" s="55"/>
    </row>
    <row r="92" spans="1:16" s="56" customFormat="1" ht="26.25" customHeight="1">
      <c r="A92" s="48">
        <v>84</v>
      </c>
      <c r="B92" s="26" t="s">
        <v>444</v>
      </c>
      <c r="C92" s="29" t="s">
        <v>445</v>
      </c>
      <c r="D92" s="30" t="s">
        <v>28</v>
      </c>
      <c r="E92" s="31" t="s">
        <v>446</v>
      </c>
      <c r="F92" s="27" t="s">
        <v>447</v>
      </c>
      <c r="G92" s="32" t="s">
        <v>448</v>
      </c>
      <c r="H92" s="33" t="s">
        <v>90</v>
      </c>
      <c r="I92" s="49"/>
      <c r="J92" s="50"/>
      <c r="K92" s="51"/>
      <c r="L92" s="52"/>
      <c r="M92" s="53"/>
      <c r="N92" s="54"/>
      <c r="O92" s="54"/>
      <c r="P92" s="55"/>
    </row>
    <row r="93" spans="1:16" s="56" customFormat="1" ht="26.25" customHeight="1">
      <c r="A93" s="48">
        <v>85</v>
      </c>
      <c r="B93" s="26" t="s">
        <v>243</v>
      </c>
      <c r="C93" s="29" t="s">
        <v>244</v>
      </c>
      <c r="D93" s="30">
        <v>1</v>
      </c>
      <c r="E93" s="31" t="s">
        <v>245</v>
      </c>
      <c r="F93" s="27" t="s">
        <v>246</v>
      </c>
      <c r="G93" s="32" t="s">
        <v>247</v>
      </c>
      <c r="H93" s="33" t="s">
        <v>111</v>
      </c>
      <c r="I93" s="49"/>
      <c r="J93" s="50"/>
      <c r="K93" s="51"/>
      <c r="L93" s="52"/>
      <c r="M93" s="53"/>
      <c r="N93" s="54"/>
      <c r="O93" s="54"/>
      <c r="P93" s="55"/>
    </row>
    <row r="94" spans="1:16" s="56" customFormat="1" ht="26.25" customHeight="1">
      <c r="A94" s="48">
        <v>86</v>
      </c>
      <c r="B94" s="26" t="s">
        <v>248</v>
      </c>
      <c r="C94" s="29" t="s">
        <v>249</v>
      </c>
      <c r="D94" s="30" t="s">
        <v>28</v>
      </c>
      <c r="E94" s="31" t="s">
        <v>250</v>
      </c>
      <c r="F94" s="27" t="s">
        <v>251</v>
      </c>
      <c r="G94" s="32" t="s">
        <v>252</v>
      </c>
      <c r="H94" s="33" t="s">
        <v>111</v>
      </c>
      <c r="I94" s="49"/>
      <c r="J94" s="50"/>
      <c r="K94" s="51"/>
      <c r="L94" s="52"/>
      <c r="M94" s="53"/>
      <c r="N94" s="54"/>
      <c r="O94" s="54"/>
      <c r="P94" s="55"/>
    </row>
    <row r="95" spans="1:16" s="56" customFormat="1" ht="26.25" customHeight="1">
      <c r="A95" s="48">
        <v>87</v>
      </c>
      <c r="B95" s="26" t="s">
        <v>260</v>
      </c>
      <c r="C95" s="29" t="s">
        <v>261</v>
      </c>
      <c r="D95" s="30" t="s">
        <v>21</v>
      </c>
      <c r="E95" s="31" t="s">
        <v>262</v>
      </c>
      <c r="F95" s="27" t="s">
        <v>263</v>
      </c>
      <c r="G95" s="32" t="s">
        <v>264</v>
      </c>
      <c r="H95" s="33" t="s">
        <v>111</v>
      </c>
      <c r="I95" s="57"/>
      <c r="J95" s="50"/>
      <c r="K95" s="51"/>
      <c r="L95" s="52"/>
      <c r="M95" s="53"/>
      <c r="N95" s="58"/>
      <c r="O95" s="58"/>
      <c r="P95" s="55"/>
    </row>
    <row r="96" spans="1:16" s="56" customFormat="1" ht="26.25" customHeight="1">
      <c r="A96" s="48">
        <v>88</v>
      </c>
      <c r="B96" s="26" t="s">
        <v>106</v>
      </c>
      <c r="C96" s="29" t="s">
        <v>107</v>
      </c>
      <c r="D96" s="30">
        <v>1</v>
      </c>
      <c r="E96" s="31" t="s">
        <v>108</v>
      </c>
      <c r="F96" s="27" t="s">
        <v>109</v>
      </c>
      <c r="G96" s="32" t="s">
        <v>110</v>
      </c>
      <c r="H96" s="30" t="s">
        <v>111</v>
      </c>
      <c r="I96" s="49"/>
      <c r="J96" s="50"/>
      <c r="K96" s="51"/>
      <c r="L96" s="52"/>
      <c r="M96" s="53"/>
      <c r="N96" s="54"/>
      <c r="O96" s="54"/>
      <c r="P96" s="55"/>
    </row>
    <row r="97" spans="1:16" s="56" customFormat="1" ht="26.25" customHeight="1">
      <c r="A97" s="48">
        <v>89</v>
      </c>
      <c r="B97" s="26" t="s">
        <v>73</v>
      </c>
      <c r="C97" s="29" t="s">
        <v>432</v>
      </c>
      <c r="D97" s="30" t="s">
        <v>21</v>
      </c>
      <c r="E97" s="31" t="s">
        <v>433</v>
      </c>
      <c r="F97" s="27" t="s">
        <v>74</v>
      </c>
      <c r="G97" s="32" t="s">
        <v>434</v>
      </c>
      <c r="H97" s="30" t="s">
        <v>111</v>
      </c>
      <c r="I97" s="49"/>
      <c r="J97" s="50"/>
      <c r="K97" s="51"/>
      <c r="L97" s="52"/>
      <c r="M97" s="53"/>
      <c r="N97" s="54"/>
      <c r="O97" s="54"/>
      <c r="P97" s="55"/>
    </row>
    <row r="98" spans="1:16" s="56" customFormat="1" ht="26.25" customHeight="1">
      <c r="A98" s="48">
        <v>90</v>
      </c>
      <c r="B98" s="26" t="s">
        <v>68</v>
      </c>
      <c r="C98" s="29" t="s">
        <v>440</v>
      </c>
      <c r="D98" s="30">
        <v>1</v>
      </c>
      <c r="E98" s="31" t="s">
        <v>441</v>
      </c>
      <c r="F98" s="27" t="s">
        <v>442</v>
      </c>
      <c r="G98" s="32" t="s">
        <v>443</v>
      </c>
      <c r="H98" s="30" t="s">
        <v>111</v>
      </c>
      <c r="I98" s="57"/>
      <c r="J98" s="50"/>
      <c r="K98" s="51"/>
      <c r="L98" s="52"/>
      <c r="M98" s="53"/>
      <c r="N98" s="58"/>
      <c r="O98" s="58"/>
      <c r="P98" s="55"/>
    </row>
    <row r="99" spans="1:16" s="56" customFormat="1" ht="26.25" customHeight="1">
      <c r="A99" s="48">
        <v>91</v>
      </c>
      <c r="B99" s="26" t="s">
        <v>449</v>
      </c>
      <c r="C99" s="29" t="s">
        <v>326</v>
      </c>
      <c r="D99" s="30" t="s">
        <v>28</v>
      </c>
      <c r="E99" s="31" t="s">
        <v>467</v>
      </c>
      <c r="F99" s="27" t="s">
        <v>450</v>
      </c>
      <c r="G99" s="32" t="s">
        <v>466</v>
      </c>
      <c r="H99" s="30" t="s">
        <v>111</v>
      </c>
      <c r="I99" s="57"/>
      <c r="J99" s="50"/>
      <c r="K99" s="51"/>
      <c r="L99" s="52"/>
      <c r="M99" s="53"/>
      <c r="N99" s="58"/>
      <c r="O99" s="58"/>
      <c r="P99" s="55"/>
    </row>
  </sheetData>
  <sheetProtection/>
  <mergeCells count="12">
    <mergeCell ref="F6:F8"/>
    <mergeCell ref="G6:G8"/>
    <mergeCell ref="H6:H8"/>
    <mergeCell ref="A1:H1"/>
    <mergeCell ref="A2:H2"/>
    <mergeCell ref="A3:H3"/>
    <mergeCell ref="A4:H4"/>
    <mergeCell ref="A6:A8"/>
    <mergeCell ref="B6:B8"/>
    <mergeCell ref="C6:C8"/>
    <mergeCell ref="D6:D8"/>
    <mergeCell ref="E6:E8"/>
  </mergeCells>
  <printOptions horizontalCentered="1"/>
  <pageMargins left="0" right="0" top="0" bottom="0" header="0" footer="0"/>
  <pageSetup fitToHeight="3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38"/>
  <sheetViews>
    <sheetView view="pageBreakPreview" zoomScale="115" zoomScaleNormal="50" zoomScaleSheetLayoutView="115" zoomScalePageLayoutView="0" workbookViewId="0" topLeftCell="A7">
      <selection activeCell="D14" sqref="D14"/>
    </sheetView>
  </sheetViews>
  <sheetFormatPr defaultColWidth="9.140625" defaultRowHeight="15"/>
  <cols>
    <col min="1" max="1" width="3.28125" style="120" customWidth="1"/>
    <col min="2" max="2" width="19.00390625" style="17" customWidth="1"/>
    <col min="3" max="3" width="10.28125" style="17" hidden="1" customWidth="1"/>
    <col min="4" max="4" width="6.28125" style="17" customWidth="1"/>
    <col min="5" max="5" width="31.00390625" style="17" customWidth="1"/>
    <col min="6" max="6" width="5.7109375" style="17" customWidth="1"/>
    <col min="7" max="7" width="12.28125" style="17" customWidth="1"/>
    <col min="8" max="8" width="20.7109375" style="17" customWidth="1"/>
    <col min="9" max="9" width="4.140625" style="17" customWidth="1"/>
    <col min="10" max="10" width="6.8515625" style="17" customWidth="1"/>
    <col min="11" max="11" width="2.421875" style="17" customWidth="1"/>
    <col min="12" max="12" width="4.140625" style="17" customWidth="1"/>
    <col min="13" max="13" width="6.8515625" style="17" customWidth="1"/>
    <col min="14" max="14" width="2.421875" style="17" customWidth="1"/>
    <col min="15" max="15" width="4.140625" style="17" customWidth="1"/>
    <col min="16" max="16" width="6.8515625" style="17" customWidth="1"/>
    <col min="17" max="19" width="2.421875" style="17" customWidth="1"/>
    <col min="20" max="20" width="4.421875" style="17" customWidth="1"/>
    <col min="21" max="21" width="7.28125" style="17" customWidth="1"/>
    <col min="22" max="16384" width="9.140625" style="16" customWidth="1"/>
  </cols>
  <sheetData>
    <row r="1" spans="1:37" s="6" customFormat="1" ht="15">
      <c r="A1" s="255" t="s">
        <v>13</v>
      </c>
      <c r="B1" s="86"/>
      <c r="C1" s="256" t="s">
        <v>14</v>
      </c>
      <c r="D1" s="87"/>
      <c r="E1" s="87"/>
      <c r="F1" s="256" t="s">
        <v>15</v>
      </c>
      <c r="G1" s="256"/>
      <c r="H1" s="86"/>
      <c r="I1" s="87"/>
      <c r="J1" s="88" t="s">
        <v>16</v>
      </c>
      <c r="K1" s="89"/>
      <c r="L1" s="90"/>
      <c r="M1" s="88" t="s">
        <v>17</v>
      </c>
      <c r="N1" s="89"/>
      <c r="O1" s="90"/>
      <c r="P1" s="88" t="s">
        <v>17</v>
      </c>
      <c r="Q1" s="89"/>
      <c r="R1" s="89"/>
      <c r="S1" s="89"/>
      <c r="T1" s="86"/>
      <c r="U1" s="94" t="s">
        <v>18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K1" s="13"/>
    </row>
    <row r="2" spans="1:37" s="6" customFormat="1" ht="15" customHeight="1">
      <c r="A2" s="257" t="s">
        <v>653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K2" s="13"/>
    </row>
    <row r="3" spans="1:21" s="149" customFormat="1" ht="44.25" customHeight="1">
      <c r="A3" s="233" t="s">
        <v>654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s="149" customFormat="1" ht="12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s="105" customFormat="1" ht="15.75" customHeight="1">
      <c r="A5" s="225" t="s">
        <v>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1" s="149" customFormat="1" ht="12" customHeight="1">
      <c r="A6" s="121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s="135" customFormat="1" ht="13.5" customHeight="1">
      <c r="A7" s="133" t="s">
        <v>480</v>
      </c>
      <c r="B7" s="134"/>
      <c r="C7" s="134"/>
      <c r="D7" s="134"/>
      <c r="E7" s="134"/>
      <c r="F7" s="134"/>
      <c r="G7" s="134"/>
      <c r="H7" s="39"/>
      <c r="I7" s="39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41"/>
      <c r="U7" s="127" t="s">
        <v>572</v>
      </c>
    </row>
    <row r="8" spans="1:21" ht="17.25" customHeight="1">
      <c r="A8" s="223" t="s">
        <v>7</v>
      </c>
      <c r="B8" s="219" t="s">
        <v>1</v>
      </c>
      <c r="C8" s="217" t="s">
        <v>12</v>
      </c>
      <c r="D8" s="217" t="s">
        <v>2</v>
      </c>
      <c r="E8" s="219" t="s">
        <v>0</v>
      </c>
      <c r="F8" s="217" t="s">
        <v>10</v>
      </c>
      <c r="G8" s="217" t="s">
        <v>19</v>
      </c>
      <c r="H8" s="219" t="s">
        <v>3</v>
      </c>
      <c r="I8" s="221" t="s">
        <v>499</v>
      </c>
      <c r="J8" s="221"/>
      <c r="K8" s="221"/>
      <c r="L8" s="222" t="s">
        <v>470</v>
      </c>
      <c r="M8" s="222"/>
      <c r="N8" s="222"/>
      <c r="O8" s="221" t="s">
        <v>500</v>
      </c>
      <c r="P8" s="221"/>
      <c r="Q8" s="221"/>
      <c r="R8" s="208" t="s">
        <v>468</v>
      </c>
      <c r="S8" s="208" t="s">
        <v>469</v>
      </c>
      <c r="T8" s="210" t="s">
        <v>4</v>
      </c>
      <c r="U8" s="212" t="s">
        <v>11</v>
      </c>
    </row>
    <row r="9" spans="1:21" ht="53.25" customHeight="1">
      <c r="A9" s="224"/>
      <c r="B9" s="220"/>
      <c r="C9" s="218"/>
      <c r="D9" s="218"/>
      <c r="E9" s="220"/>
      <c r="F9" s="218"/>
      <c r="G9" s="218"/>
      <c r="H9" s="220"/>
      <c r="I9" s="168" t="s">
        <v>5</v>
      </c>
      <c r="J9" s="169" t="s">
        <v>6</v>
      </c>
      <c r="K9" s="168" t="s">
        <v>7</v>
      </c>
      <c r="L9" s="170" t="s">
        <v>5</v>
      </c>
      <c r="M9" s="169" t="s">
        <v>6</v>
      </c>
      <c r="N9" s="168" t="s">
        <v>7</v>
      </c>
      <c r="O9" s="170" t="s">
        <v>5</v>
      </c>
      <c r="P9" s="169" t="s">
        <v>6</v>
      </c>
      <c r="Q9" s="168" t="s">
        <v>7</v>
      </c>
      <c r="R9" s="209"/>
      <c r="S9" s="209"/>
      <c r="T9" s="211"/>
      <c r="U9" s="213"/>
    </row>
    <row r="10" spans="1:21" s="105" customFormat="1" ht="13.5" customHeight="1">
      <c r="A10" s="226" t="s">
        <v>655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8"/>
    </row>
    <row r="11" spans="1:21" s="108" customFormat="1" ht="19.5" customHeight="1">
      <c r="A11" s="214" t="s">
        <v>621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6"/>
    </row>
    <row r="12" spans="1:37" s="111" customFormat="1" ht="40.5" customHeight="1">
      <c r="A12" s="171">
        <f>RANK(U12,$U$12:$U$14,0)</f>
        <v>1</v>
      </c>
      <c r="B12" s="153" t="s">
        <v>713</v>
      </c>
      <c r="C12" s="29" t="s">
        <v>616</v>
      </c>
      <c r="D12" s="252" t="s">
        <v>23</v>
      </c>
      <c r="E12" s="253" t="s">
        <v>617</v>
      </c>
      <c r="F12" s="25" t="s">
        <v>618</v>
      </c>
      <c r="G12" s="25" t="s">
        <v>619</v>
      </c>
      <c r="H12" s="67" t="s">
        <v>620</v>
      </c>
      <c r="I12" s="176">
        <v>247.5</v>
      </c>
      <c r="J12" s="177">
        <f>I12/3.4-IF($R12=1,2,0)</f>
        <v>72.79411764705883</v>
      </c>
      <c r="K12" s="83">
        <f>RANK(J12,J$12:J$14)</f>
        <v>1</v>
      </c>
      <c r="L12" s="176">
        <v>227.5</v>
      </c>
      <c r="M12" s="177">
        <f>L12/3.4-IF($R12=1,2,0)</f>
        <v>66.91176470588235</v>
      </c>
      <c r="N12" s="83">
        <f>RANK(M12,M$12:M$14)</f>
        <v>1</v>
      </c>
      <c r="O12" s="176">
        <v>240.5</v>
      </c>
      <c r="P12" s="177">
        <f>O12/3.4-IF($R12=1,2,0)</f>
        <v>70.73529411764706</v>
      </c>
      <c r="Q12" s="83">
        <f>RANK(P12,P$12:P$14)</f>
        <v>1</v>
      </c>
      <c r="R12" s="178"/>
      <c r="S12" s="179"/>
      <c r="T12" s="180">
        <f>I12+O12+L12</f>
        <v>715.5</v>
      </c>
      <c r="U12" s="181">
        <f>ROUND(SUM(J12,M12,P12)/3,3)</f>
        <v>70.147</v>
      </c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</row>
    <row r="13" spans="1:37" s="259" customFormat="1" ht="40.5" customHeight="1">
      <c r="A13" s="171">
        <f>RANK(U13,$U$12:$U$14,0)</f>
        <v>2</v>
      </c>
      <c r="B13" s="182" t="s">
        <v>547</v>
      </c>
      <c r="C13" s="32" t="s">
        <v>548</v>
      </c>
      <c r="D13" s="67" t="s">
        <v>23</v>
      </c>
      <c r="E13" s="79" t="s">
        <v>509</v>
      </c>
      <c r="F13" s="152" t="s">
        <v>510</v>
      </c>
      <c r="G13" s="65" t="s">
        <v>511</v>
      </c>
      <c r="H13" s="67" t="s">
        <v>512</v>
      </c>
      <c r="I13" s="176">
        <v>221.5</v>
      </c>
      <c r="J13" s="177">
        <f>I13/3.4-IF($R13=1,2,0)</f>
        <v>65.14705882352942</v>
      </c>
      <c r="K13" s="83">
        <f>RANK(J13,J$12:J$14)</f>
        <v>2</v>
      </c>
      <c r="L13" s="176">
        <v>217.5</v>
      </c>
      <c r="M13" s="177">
        <f>L13/3.4-IF($R13=1,2,0)</f>
        <v>63.970588235294116</v>
      </c>
      <c r="N13" s="83">
        <f>RANK(M13,M$12:M$14)</f>
        <v>2</v>
      </c>
      <c r="O13" s="176">
        <v>221.5</v>
      </c>
      <c r="P13" s="177">
        <f>O13/3.4-IF($R13=1,2,0)</f>
        <v>65.14705882352942</v>
      </c>
      <c r="Q13" s="83">
        <f>RANK(P13,P$12:P$14)</f>
        <v>2</v>
      </c>
      <c r="R13" s="178"/>
      <c r="S13" s="179"/>
      <c r="T13" s="180">
        <f>I13+O13+L13</f>
        <v>660.5</v>
      </c>
      <c r="U13" s="181">
        <f>ROUND(SUM(J13,M13,P13)/3,3)</f>
        <v>64.755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s="111" customFormat="1" ht="40.5" customHeight="1">
      <c r="A14" s="171">
        <f>RANK(U14,$U$12:$U$14,0)</f>
        <v>3</v>
      </c>
      <c r="B14" s="129" t="s">
        <v>504</v>
      </c>
      <c r="C14" s="29" t="s">
        <v>505</v>
      </c>
      <c r="D14" s="67" t="s">
        <v>21</v>
      </c>
      <c r="E14" s="80" t="s">
        <v>506</v>
      </c>
      <c r="F14" s="27" t="s">
        <v>507</v>
      </c>
      <c r="G14" s="32" t="s">
        <v>508</v>
      </c>
      <c r="H14" s="67" t="s">
        <v>482</v>
      </c>
      <c r="I14" s="176">
        <v>213</v>
      </c>
      <c r="J14" s="177">
        <f>I14/3.4-IF($R14=1,2,0)</f>
        <v>62.64705882352941</v>
      </c>
      <c r="K14" s="83">
        <f>RANK(J14,J$12:J$14)</f>
        <v>3</v>
      </c>
      <c r="L14" s="176">
        <v>214</v>
      </c>
      <c r="M14" s="177">
        <f>L14/3.4-IF($R14=1,2,0)</f>
        <v>62.94117647058824</v>
      </c>
      <c r="N14" s="83">
        <f>RANK(M14,M$12:M$14)</f>
        <v>3</v>
      </c>
      <c r="O14" s="176">
        <v>213.5</v>
      </c>
      <c r="P14" s="177">
        <f>O14/3.4-IF($R14=1,2,0)</f>
        <v>62.794117647058826</v>
      </c>
      <c r="Q14" s="83">
        <f>RANK(P14,P$12:P$14)</f>
        <v>3</v>
      </c>
      <c r="R14" s="178"/>
      <c r="S14" s="179"/>
      <c r="T14" s="180">
        <f>I14+O14+L14</f>
        <v>640.5</v>
      </c>
      <c r="U14" s="181">
        <f>ROUND(SUM(J14,M14,P14)/3,3)</f>
        <v>62.794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21" ht="5.25" customHeight="1">
      <c r="A15" s="112"/>
      <c r="B15" s="113"/>
      <c r="C15" s="113"/>
      <c r="D15" s="62"/>
      <c r="E15" s="63"/>
      <c r="F15" s="63"/>
      <c r="G15" s="63"/>
      <c r="H15" s="64"/>
      <c r="I15" s="114"/>
      <c r="J15" s="115"/>
      <c r="K15" s="116"/>
      <c r="L15" s="114"/>
      <c r="M15" s="115"/>
      <c r="N15" s="116"/>
      <c r="O15" s="114"/>
      <c r="P15" s="115"/>
      <c r="Q15" s="116"/>
      <c r="R15" s="114"/>
      <c r="S15" s="114"/>
      <c r="T15" s="117"/>
      <c r="U15" s="115"/>
    </row>
    <row r="16" spans="1:21" s="135" customFormat="1" ht="13.5" customHeight="1" hidden="1">
      <c r="A16" s="133" t="s">
        <v>480</v>
      </c>
      <c r="B16" s="134"/>
      <c r="C16" s="134"/>
      <c r="D16" s="134"/>
      <c r="E16" s="134"/>
      <c r="F16" s="134"/>
      <c r="G16" s="134"/>
      <c r="H16" s="39"/>
      <c r="I16" s="39"/>
      <c r="J16" s="137"/>
      <c r="K16" s="136"/>
      <c r="L16" s="136"/>
      <c r="M16" s="136"/>
      <c r="N16" s="136"/>
      <c r="O16" s="136"/>
      <c r="P16" s="136"/>
      <c r="Q16" s="136"/>
      <c r="R16" s="136"/>
      <c r="S16" s="136"/>
      <c r="T16" s="41"/>
      <c r="U16" s="127" t="s">
        <v>529</v>
      </c>
    </row>
    <row r="17" spans="1:21" ht="17.25" customHeight="1" hidden="1">
      <c r="A17" s="223" t="s">
        <v>7</v>
      </c>
      <c r="B17" s="219" t="s">
        <v>1</v>
      </c>
      <c r="C17" s="217" t="s">
        <v>12</v>
      </c>
      <c r="D17" s="217" t="s">
        <v>2</v>
      </c>
      <c r="E17" s="219" t="s">
        <v>0</v>
      </c>
      <c r="F17" s="217" t="s">
        <v>10</v>
      </c>
      <c r="G17" s="217" t="s">
        <v>19</v>
      </c>
      <c r="H17" s="219" t="s">
        <v>3</v>
      </c>
      <c r="I17" s="221" t="s">
        <v>499</v>
      </c>
      <c r="J17" s="221"/>
      <c r="K17" s="221"/>
      <c r="L17" s="222" t="s">
        <v>470</v>
      </c>
      <c r="M17" s="222"/>
      <c r="N17" s="222"/>
      <c r="O17" s="221" t="s">
        <v>500</v>
      </c>
      <c r="P17" s="221"/>
      <c r="Q17" s="221"/>
      <c r="R17" s="208" t="s">
        <v>468</v>
      </c>
      <c r="S17" s="208" t="s">
        <v>469</v>
      </c>
      <c r="T17" s="210" t="s">
        <v>4</v>
      </c>
      <c r="U17" s="212" t="s">
        <v>11</v>
      </c>
    </row>
    <row r="18" spans="1:21" ht="53.25" customHeight="1" hidden="1">
      <c r="A18" s="224"/>
      <c r="B18" s="220"/>
      <c r="C18" s="218"/>
      <c r="D18" s="218"/>
      <c r="E18" s="220"/>
      <c r="F18" s="218"/>
      <c r="G18" s="218"/>
      <c r="H18" s="220"/>
      <c r="I18" s="168" t="s">
        <v>5</v>
      </c>
      <c r="J18" s="169" t="s">
        <v>6</v>
      </c>
      <c r="K18" s="168" t="s">
        <v>7</v>
      </c>
      <c r="L18" s="170" t="s">
        <v>5</v>
      </c>
      <c r="M18" s="169" t="s">
        <v>6</v>
      </c>
      <c r="N18" s="168" t="s">
        <v>7</v>
      </c>
      <c r="O18" s="170" t="s">
        <v>5</v>
      </c>
      <c r="P18" s="169" t="s">
        <v>6</v>
      </c>
      <c r="Q18" s="168" t="s">
        <v>7</v>
      </c>
      <c r="R18" s="209"/>
      <c r="S18" s="209"/>
      <c r="T18" s="211"/>
      <c r="U18" s="213"/>
    </row>
    <row r="19" spans="1:21" s="105" customFormat="1" ht="13.5" customHeight="1" hidden="1">
      <c r="A19" s="226" t="s">
        <v>557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8"/>
    </row>
    <row r="20" spans="1:21" s="108" customFormat="1" ht="19.5" customHeight="1" hidden="1">
      <c r="A20" s="214" t="s">
        <v>530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6"/>
    </row>
    <row r="21" spans="1:37" s="111" customFormat="1" ht="30" customHeight="1" hidden="1">
      <c r="A21" s="171">
        <v>1</v>
      </c>
      <c r="B21" s="172" t="s">
        <v>535</v>
      </c>
      <c r="C21" s="173" t="s">
        <v>536</v>
      </c>
      <c r="D21" s="174" t="s">
        <v>21</v>
      </c>
      <c r="E21" s="192" t="s">
        <v>537</v>
      </c>
      <c r="F21" s="194" t="s">
        <v>538</v>
      </c>
      <c r="G21" s="193" t="s">
        <v>539</v>
      </c>
      <c r="H21" s="195" t="s">
        <v>540</v>
      </c>
      <c r="I21" s="176">
        <v>248.5</v>
      </c>
      <c r="J21" s="177">
        <f>I21/3.8-IF($R21=1,2,0)</f>
        <v>65.39473684210526</v>
      </c>
      <c r="K21" s="178">
        <v>1</v>
      </c>
      <c r="L21" s="176">
        <v>245</v>
      </c>
      <c r="M21" s="177">
        <f>L21/3.8-IF($R21=1,2,0)</f>
        <v>64.47368421052632</v>
      </c>
      <c r="N21" s="178">
        <v>1</v>
      </c>
      <c r="O21" s="176">
        <v>252.5</v>
      </c>
      <c r="P21" s="177">
        <f>O21/3.8-IF($R21=1,2,0)</f>
        <v>66.44736842105263</v>
      </c>
      <c r="Q21" s="178">
        <v>1</v>
      </c>
      <c r="R21" s="178"/>
      <c r="S21" s="179"/>
      <c r="T21" s="180">
        <f>I21+O21+L21</f>
        <v>746</v>
      </c>
      <c r="U21" s="181">
        <f>ROUND(SUM(J21,M21,P21)/3,3)</f>
        <v>65.439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s="111" customFormat="1" ht="30" customHeight="1" hidden="1">
      <c r="A22" s="109">
        <v>2</v>
      </c>
      <c r="B22" s="129" t="s">
        <v>531</v>
      </c>
      <c r="C22" s="29" t="s">
        <v>532</v>
      </c>
      <c r="D22" s="67" t="s">
        <v>23</v>
      </c>
      <c r="E22" s="128" t="s">
        <v>533</v>
      </c>
      <c r="F22" s="154" t="s">
        <v>534</v>
      </c>
      <c r="G22" s="65" t="s">
        <v>522</v>
      </c>
      <c r="H22" s="147" t="s">
        <v>523</v>
      </c>
      <c r="I22" s="82">
        <v>247</v>
      </c>
      <c r="J22" s="66">
        <f>I22/3.8-IF($R22=1,2,0)</f>
        <v>65</v>
      </c>
      <c r="K22" s="83">
        <v>2</v>
      </c>
      <c r="L22" s="82">
        <v>236.5</v>
      </c>
      <c r="M22" s="66">
        <f>L22/3.8-IF($R22=1,2,0)</f>
        <v>62.23684210526316</v>
      </c>
      <c r="N22" s="83">
        <v>2</v>
      </c>
      <c r="O22" s="82">
        <v>245</v>
      </c>
      <c r="P22" s="66">
        <f>O22/3.8-IF($R22=1,2,0)</f>
        <v>64.47368421052632</v>
      </c>
      <c r="Q22" s="83">
        <v>2</v>
      </c>
      <c r="R22" s="83"/>
      <c r="S22" s="85"/>
      <c r="T22" s="84">
        <f>I22+O22+L22</f>
        <v>728.5</v>
      </c>
      <c r="U22" s="100">
        <f>ROUND(SUM(J22,M22,P22)/3,3)</f>
        <v>63.904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s="111" customFormat="1" ht="5.25" customHeight="1" hidden="1">
      <c r="A23" s="141"/>
      <c r="B23" s="161"/>
      <c r="C23" s="51"/>
      <c r="D23" s="142"/>
      <c r="E23" s="146"/>
      <c r="F23" s="162"/>
      <c r="G23" s="58"/>
      <c r="H23" s="142"/>
      <c r="I23" s="163"/>
      <c r="J23" s="164"/>
      <c r="K23" s="165"/>
      <c r="L23" s="163"/>
      <c r="M23" s="164"/>
      <c r="N23" s="165"/>
      <c r="O23" s="163"/>
      <c r="P23" s="164"/>
      <c r="Q23" s="165"/>
      <c r="R23" s="165"/>
      <c r="S23" s="166"/>
      <c r="T23" s="143"/>
      <c r="U23" s="167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21" s="135" customFormat="1" ht="13.5" customHeight="1" hidden="1">
      <c r="A24" s="133" t="s">
        <v>480</v>
      </c>
      <c r="B24" s="134"/>
      <c r="C24" s="134"/>
      <c r="D24" s="134"/>
      <c r="E24" s="134"/>
      <c r="F24" s="134"/>
      <c r="G24" s="134"/>
      <c r="H24" s="39"/>
      <c r="I24" s="39"/>
      <c r="J24" s="137"/>
      <c r="K24" s="136"/>
      <c r="L24" s="136"/>
      <c r="M24" s="136"/>
      <c r="N24" s="136"/>
      <c r="O24" s="136"/>
      <c r="P24" s="136"/>
      <c r="Q24" s="136"/>
      <c r="R24" s="136"/>
      <c r="S24" s="136"/>
      <c r="T24" s="41"/>
      <c r="U24" s="127" t="s">
        <v>562</v>
      </c>
    </row>
    <row r="25" spans="1:21" ht="17.25" customHeight="1" hidden="1">
      <c r="A25" s="223" t="s">
        <v>7</v>
      </c>
      <c r="B25" s="219" t="s">
        <v>1</v>
      </c>
      <c r="C25" s="217" t="s">
        <v>12</v>
      </c>
      <c r="D25" s="217" t="s">
        <v>2</v>
      </c>
      <c r="E25" s="219" t="s">
        <v>0</v>
      </c>
      <c r="F25" s="217" t="s">
        <v>10</v>
      </c>
      <c r="G25" s="217" t="s">
        <v>19</v>
      </c>
      <c r="H25" s="219" t="s">
        <v>3</v>
      </c>
      <c r="I25" s="221" t="s">
        <v>499</v>
      </c>
      <c r="J25" s="221"/>
      <c r="K25" s="221"/>
      <c r="L25" s="222" t="s">
        <v>470</v>
      </c>
      <c r="M25" s="222"/>
      <c r="N25" s="222"/>
      <c r="O25" s="221" t="s">
        <v>500</v>
      </c>
      <c r="P25" s="221"/>
      <c r="Q25" s="221"/>
      <c r="R25" s="208" t="s">
        <v>468</v>
      </c>
      <c r="S25" s="208" t="s">
        <v>469</v>
      </c>
      <c r="T25" s="210" t="s">
        <v>4</v>
      </c>
      <c r="U25" s="212" t="s">
        <v>11</v>
      </c>
    </row>
    <row r="26" spans="1:21" ht="53.25" customHeight="1" hidden="1">
      <c r="A26" s="224"/>
      <c r="B26" s="220"/>
      <c r="C26" s="218"/>
      <c r="D26" s="218"/>
      <c r="E26" s="220"/>
      <c r="F26" s="218"/>
      <c r="G26" s="218"/>
      <c r="H26" s="220"/>
      <c r="I26" s="168" t="s">
        <v>5</v>
      </c>
      <c r="J26" s="169" t="s">
        <v>6</v>
      </c>
      <c r="K26" s="168" t="s">
        <v>7</v>
      </c>
      <c r="L26" s="170" t="s">
        <v>5</v>
      </c>
      <c r="M26" s="169" t="s">
        <v>6</v>
      </c>
      <c r="N26" s="168" t="s">
        <v>7</v>
      </c>
      <c r="O26" s="170" t="s">
        <v>5</v>
      </c>
      <c r="P26" s="169" t="s">
        <v>6</v>
      </c>
      <c r="Q26" s="168" t="s">
        <v>7</v>
      </c>
      <c r="R26" s="209"/>
      <c r="S26" s="209"/>
      <c r="T26" s="211"/>
      <c r="U26" s="213"/>
    </row>
    <row r="27" spans="1:21" s="105" customFormat="1" ht="13.5" customHeight="1" hidden="1">
      <c r="A27" s="226" t="s">
        <v>563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8"/>
    </row>
    <row r="28" spans="1:21" s="108" customFormat="1" ht="19.5" customHeight="1" hidden="1">
      <c r="A28" s="214" t="s">
        <v>564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6"/>
    </row>
    <row r="29" spans="1:37" s="111" customFormat="1" ht="30" customHeight="1" hidden="1">
      <c r="A29" s="171">
        <v>1</v>
      </c>
      <c r="B29" s="172" t="s">
        <v>531</v>
      </c>
      <c r="C29" s="173" t="s">
        <v>532</v>
      </c>
      <c r="D29" s="174" t="s">
        <v>23</v>
      </c>
      <c r="E29" s="192" t="s">
        <v>533</v>
      </c>
      <c r="F29" s="196" t="s">
        <v>534</v>
      </c>
      <c r="G29" s="193" t="s">
        <v>522</v>
      </c>
      <c r="H29" s="175" t="s">
        <v>523</v>
      </c>
      <c r="I29" s="176">
        <v>298.5</v>
      </c>
      <c r="J29" s="177">
        <f>I29/4.7-IF($R29=1,2,0)</f>
        <v>63.51063829787234</v>
      </c>
      <c r="K29" s="178">
        <v>1</v>
      </c>
      <c r="L29" s="176">
        <v>300</v>
      </c>
      <c r="M29" s="177">
        <f>L29/4.7-IF($R29=1,2,0)</f>
        <v>63.82978723404255</v>
      </c>
      <c r="N29" s="178">
        <v>1</v>
      </c>
      <c r="O29" s="176">
        <v>300.5</v>
      </c>
      <c r="P29" s="177">
        <f>O29/4.7-IF($R29=1,2,0)</f>
        <v>63.93617021276596</v>
      </c>
      <c r="Q29" s="178">
        <v>1</v>
      </c>
      <c r="R29" s="178"/>
      <c r="S29" s="179"/>
      <c r="T29" s="180">
        <f>I29+O29+L29</f>
        <v>899</v>
      </c>
      <c r="U29" s="181">
        <f>ROUND(SUM(J29,M29,P29)/3,3)</f>
        <v>63.759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</row>
    <row r="30" spans="1:37" s="111" customFormat="1" ht="30" customHeight="1" hidden="1">
      <c r="A30" s="109">
        <v>2</v>
      </c>
      <c r="B30" s="129" t="s">
        <v>535</v>
      </c>
      <c r="C30" s="29" t="s">
        <v>536</v>
      </c>
      <c r="D30" s="67" t="s">
        <v>21</v>
      </c>
      <c r="E30" s="128" t="s">
        <v>537</v>
      </c>
      <c r="F30" s="25" t="s">
        <v>538</v>
      </c>
      <c r="G30" s="65" t="s">
        <v>539</v>
      </c>
      <c r="H30" s="131" t="s">
        <v>540</v>
      </c>
      <c r="I30" s="176">
        <v>294.5</v>
      </c>
      <c r="J30" s="177">
        <f>I30/4.7-IF($R30=1,2,0)</f>
        <v>62.659574468085104</v>
      </c>
      <c r="K30" s="178">
        <v>2</v>
      </c>
      <c r="L30" s="176">
        <v>298</v>
      </c>
      <c r="M30" s="177">
        <f>L30/4.7-IF($R30=1,2,0)</f>
        <v>63.40425531914893</v>
      </c>
      <c r="N30" s="178">
        <v>2</v>
      </c>
      <c r="O30" s="176">
        <v>299</v>
      </c>
      <c r="P30" s="177">
        <f>O30/4.7-IF($R30=1,2,0)</f>
        <v>63.61702127659574</v>
      </c>
      <c r="Q30" s="178">
        <v>2</v>
      </c>
      <c r="R30" s="178"/>
      <c r="S30" s="179"/>
      <c r="T30" s="180">
        <f>I30+O30+L30</f>
        <v>891.5</v>
      </c>
      <c r="U30" s="181">
        <f>ROUND(SUM(J30,M30,P30)/3,3)</f>
        <v>63.227</v>
      </c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</row>
    <row r="31" spans="1:21" s="75" customFormat="1" ht="15" customHeight="1">
      <c r="A31" s="118"/>
      <c r="B31" s="229" t="s">
        <v>8</v>
      </c>
      <c r="C31" s="229"/>
      <c r="D31" s="229"/>
      <c r="E31" s="102"/>
      <c r="F31" s="102"/>
      <c r="G31" s="102"/>
      <c r="H31" s="74" t="s">
        <v>513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s="75" customFormat="1" ht="6.75" customHeight="1">
      <c r="A32" s="118"/>
      <c r="B32" s="119"/>
      <c r="C32" s="119"/>
      <c r="D32" s="119"/>
      <c r="E32" s="102"/>
      <c r="F32" s="102"/>
      <c r="G32" s="102"/>
      <c r="H32" s="125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s="75" customFormat="1" ht="15" customHeight="1">
      <c r="A33" s="118"/>
      <c r="B33" s="229" t="s">
        <v>46</v>
      </c>
      <c r="C33" s="229"/>
      <c r="D33" s="229"/>
      <c r="E33" s="102"/>
      <c r="F33" s="102"/>
      <c r="G33" s="102"/>
      <c r="H33" s="74" t="s">
        <v>519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8" spans="2:8" ht="12.75">
      <c r="B38" s="43"/>
      <c r="C38" s="43"/>
      <c r="D38" s="43"/>
      <c r="E38" s="43"/>
      <c r="F38" s="43"/>
      <c r="G38" s="43"/>
      <c r="H38" s="43"/>
    </row>
  </sheetData>
  <sheetProtection/>
  <mergeCells count="56">
    <mergeCell ref="A2:U2"/>
    <mergeCell ref="S17:S18"/>
    <mergeCell ref="T17:T18"/>
    <mergeCell ref="U17:U18"/>
    <mergeCell ref="A20:U20"/>
    <mergeCell ref="A19:U19"/>
    <mergeCell ref="G17:G18"/>
    <mergeCell ref="H17:H18"/>
    <mergeCell ref="I17:K17"/>
    <mergeCell ref="L17:N17"/>
    <mergeCell ref="O17:Q17"/>
    <mergeCell ref="R17:R18"/>
    <mergeCell ref="F8:F9"/>
    <mergeCell ref="C8:C9"/>
    <mergeCell ref="A17:A18"/>
    <mergeCell ref="B17:B18"/>
    <mergeCell ref="C17:C18"/>
    <mergeCell ref="D17:D18"/>
    <mergeCell ref="E17:E18"/>
    <mergeCell ref="F17:F18"/>
    <mergeCell ref="A11:U11"/>
    <mergeCell ref="A10:U10"/>
    <mergeCell ref="B31:D31"/>
    <mergeCell ref="B33:D33"/>
    <mergeCell ref="S8:S9"/>
    <mergeCell ref="L8:N8"/>
    <mergeCell ref="O8:Q8"/>
    <mergeCell ref="R8:R9"/>
    <mergeCell ref="B8:B9"/>
    <mergeCell ref="E8:E9"/>
    <mergeCell ref="A27:U27"/>
    <mergeCell ref="A5:U5"/>
    <mergeCell ref="A3:U3"/>
    <mergeCell ref="A8:A9"/>
    <mergeCell ref="D8:D9"/>
    <mergeCell ref="G8:G9"/>
    <mergeCell ref="H8:H9"/>
    <mergeCell ref="I8:K8"/>
    <mergeCell ref="T8:T9"/>
    <mergeCell ref="U8:U9"/>
    <mergeCell ref="A25:A26"/>
    <mergeCell ref="B25:B26"/>
    <mergeCell ref="C25:C26"/>
    <mergeCell ref="D25:D26"/>
    <mergeCell ref="E25:E26"/>
    <mergeCell ref="F25:F26"/>
    <mergeCell ref="S25:S26"/>
    <mergeCell ref="T25:T26"/>
    <mergeCell ref="U25:U26"/>
    <mergeCell ref="A28:U28"/>
    <mergeCell ref="G25:G26"/>
    <mergeCell ref="H25:H26"/>
    <mergeCell ref="I25:K25"/>
    <mergeCell ref="L25:N25"/>
    <mergeCell ref="O25:Q25"/>
    <mergeCell ref="R25:R26"/>
  </mergeCells>
  <printOptions horizontalCentered="1"/>
  <pageMargins left="0" right="0" top="0" bottom="0" header="0" footer="0"/>
  <pageSetup fitToHeight="2" fitToWidth="1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4"/>
  <sheetViews>
    <sheetView view="pageBreakPreview" zoomScale="115" zoomScaleNormal="50" zoomScaleSheetLayoutView="115" zoomScalePageLayoutView="0" workbookViewId="0" topLeftCell="A4">
      <selection activeCell="H24" sqref="H24"/>
    </sheetView>
  </sheetViews>
  <sheetFormatPr defaultColWidth="9.140625" defaultRowHeight="15"/>
  <cols>
    <col min="1" max="1" width="3.28125" style="120" customWidth="1"/>
    <col min="2" max="2" width="16.57421875" style="17" customWidth="1"/>
    <col min="3" max="3" width="10.28125" style="17" hidden="1" customWidth="1"/>
    <col min="4" max="4" width="6.28125" style="17" customWidth="1"/>
    <col min="5" max="5" width="33.421875" style="17" customWidth="1"/>
    <col min="6" max="6" width="5.7109375" style="17" customWidth="1"/>
    <col min="7" max="7" width="12.28125" style="17" customWidth="1"/>
    <col min="8" max="8" width="22.7109375" style="17" customWidth="1"/>
    <col min="9" max="9" width="4.140625" style="17" customWidth="1"/>
    <col min="10" max="10" width="6.8515625" style="17" customWidth="1"/>
    <col min="11" max="11" width="2.421875" style="17" customWidth="1"/>
    <col min="12" max="12" width="4.140625" style="17" customWidth="1"/>
    <col min="13" max="13" width="6.8515625" style="17" customWidth="1"/>
    <col min="14" max="14" width="2.421875" style="17" customWidth="1"/>
    <col min="15" max="15" width="4.140625" style="17" customWidth="1"/>
    <col min="16" max="16" width="6.8515625" style="17" customWidth="1"/>
    <col min="17" max="19" width="2.421875" style="17" customWidth="1"/>
    <col min="20" max="20" width="5.8515625" style="17" customWidth="1"/>
    <col min="21" max="21" width="7.28125" style="17" customWidth="1"/>
    <col min="22" max="22" width="4.00390625" style="43" customWidth="1"/>
    <col min="23" max="16384" width="9.140625" style="16" customWidth="1"/>
  </cols>
  <sheetData>
    <row r="1" spans="1:38" s="6" customFormat="1" ht="15">
      <c r="A1" s="76" t="s">
        <v>13</v>
      </c>
      <c r="C1" s="5" t="s">
        <v>14</v>
      </c>
      <c r="D1" s="7"/>
      <c r="E1" s="7"/>
      <c r="F1" s="5" t="s">
        <v>15</v>
      </c>
      <c r="G1" s="5"/>
      <c r="I1" s="7"/>
      <c r="J1" s="9" t="s">
        <v>16</v>
      </c>
      <c r="K1" s="10"/>
      <c r="L1" s="8"/>
      <c r="M1" s="9" t="s">
        <v>17</v>
      </c>
      <c r="N1" s="10"/>
      <c r="O1" s="8"/>
      <c r="P1" s="9" t="s">
        <v>17</v>
      </c>
      <c r="Q1" s="89"/>
      <c r="R1" s="89"/>
      <c r="S1" s="89"/>
      <c r="T1" s="86"/>
      <c r="U1" s="94" t="s">
        <v>18</v>
      </c>
      <c r="V1" s="97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L1" s="13"/>
    </row>
    <row r="2" spans="1:37" s="6" customFormat="1" ht="15" customHeight="1">
      <c r="A2" s="257" t="s">
        <v>653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K2" s="13"/>
    </row>
    <row r="3" spans="1:22" s="149" customFormat="1" ht="44.25" customHeight="1">
      <c r="A3" s="233" t="s">
        <v>654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1" ht="5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2" ht="15.75" customHeight="1">
      <c r="A5" s="225" t="s">
        <v>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</row>
    <row r="6" spans="1:21" ht="12" customHeight="1">
      <c r="A6" s="121"/>
      <c r="B6" s="103"/>
      <c r="C6" s="104"/>
      <c r="D6" s="104"/>
      <c r="E6" s="104"/>
      <c r="F6" s="104"/>
      <c r="G6" s="104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2" s="108" customFormat="1" ht="19.5" customHeight="1">
      <c r="A7" s="232" t="s">
        <v>541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1:22" s="149" customFormat="1" ht="13.5" customHeight="1">
      <c r="A8" s="230" t="s">
        <v>655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</row>
    <row r="9" spans="1:21" ht="8.2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2" s="135" customFormat="1" ht="13.5" customHeight="1">
      <c r="A10" s="133" t="s">
        <v>480</v>
      </c>
      <c r="B10" s="134"/>
      <c r="C10" s="134"/>
      <c r="D10" s="134"/>
      <c r="E10" s="134"/>
      <c r="F10" s="134"/>
      <c r="G10" s="134"/>
      <c r="H10" s="39"/>
      <c r="I10" s="39"/>
      <c r="K10" s="136"/>
      <c r="L10" s="136"/>
      <c r="M10" s="136"/>
      <c r="N10" s="136"/>
      <c r="O10" s="136"/>
      <c r="P10" s="136"/>
      <c r="Q10" s="136"/>
      <c r="R10" s="136"/>
      <c r="S10" s="136"/>
      <c r="T10" s="41"/>
      <c r="U10" s="127" t="s">
        <v>572</v>
      </c>
      <c r="V10" s="137"/>
    </row>
    <row r="11" spans="1:22" ht="17.25" customHeight="1">
      <c r="A11" s="223" t="s">
        <v>7</v>
      </c>
      <c r="B11" s="219" t="s">
        <v>1</v>
      </c>
      <c r="C11" s="217" t="s">
        <v>12</v>
      </c>
      <c r="D11" s="217" t="s">
        <v>2</v>
      </c>
      <c r="E11" s="219" t="s">
        <v>0</v>
      </c>
      <c r="F11" s="217" t="s">
        <v>10</v>
      </c>
      <c r="G11" s="217" t="s">
        <v>19</v>
      </c>
      <c r="H11" s="219" t="s">
        <v>3</v>
      </c>
      <c r="I11" s="221" t="s">
        <v>499</v>
      </c>
      <c r="J11" s="221"/>
      <c r="K11" s="221"/>
      <c r="L11" s="222" t="s">
        <v>470</v>
      </c>
      <c r="M11" s="222"/>
      <c r="N11" s="222"/>
      <c r="O11" s="221" t="s">
        <v>500</v>
      </c>
      <c r="P11" s="221"/>
      <c r="Q11" s="221"/>
      <c r="R11" s="208" t="s">
        <v>468</v>
      </c>
      <c r="S11" s="208" t="s">
        <v>469</v>
      </c>
      <c r="T11" s="210" t="s">
        <v>4</v>
      </c>
      <c r="U11" s="212" t="s">
        <v>11</v>
      </c>
      <c r="V11" s="210" t="s">
        <v>520</v>
      </c>
    </row>
    <row r="12" spans="1:22" ht="53.25" customHeight="1">
      <c r="A12" s="223"/>
      <c r="B12" s="219"/>
      <c r="C12" s="217"/>
      <c r="D12" s="217"/>
      <c r="E12" s="219"/>
      <c r="F12" s="217"/>
      <c r="G12" s="217"/>
      <c r="H12" s="219"/>
      <c r="I12" s="122" t="s">
        <v>5</v>
      </c>
      <c r="J12" s="123" t="s">
        <v>6</v>
      </c>
      <c r="K12" s="122" t="s">
        <v>7</v>
      </c>
      <c r="L12" s="124" t="s">
        <v>5</v>
      </c>
      <c r="M12" s="123" t="s">
        <v>6</v>
      </c>
      <c r="N12" s="122" t="s">
        <v>7</v>
      </c>
      <c r="O12" s="124" t="s">
        <v>5</v>
      </c>
      <c r="P12" s="123" t="s">
        <v>6</v>
      </c>
      <c r="Q12" s="122" t="s">
        <v>7</v>
      </c>
      <c r="R12" s="208"/>
      <c r="S12" s="208"/>
      <c r="T12" s="210"/>
      <c r="U12" s="212"/>
      <c r="V12" s="210"/>
    </row>
    <row r="13" spans="1:38" s="111" customFormat="1" ht="30" customHeight="1">
      <c r="A13" s="81">
        <f>RANK(U13,$U$13:$U$25,0)</f>
        <v>1</v>
      </c>
      <c r="B13" s="129" t="s">
        <v>605</v>
      </c>
      <c r="C13" s="29" t="s">
        <v>606</v>
      </c>
      <c r="D13" s="67" t="s">
        <v>21</v>
      </c>
      <c r="E13" s="80" t="s">
        <v>607</v>
      </c>
      <c r="F13" s="25" t="s">
        <v>608</v>
      </c>
      <c r="G13" s="65" t="s">
        <v>609</v>
      </c>
      <c r="H13" s="139" t="s">
        <v>568</v>
      </c>
      <c r="I13" s="82">
        <v>238</v>
      </c>
      <c r="J13" s="66">
        <f>I13/3.4-IF($R13=1,2,0)</f>
        <v>70</v>
      </c>
      <c r="K13" s="83">
        <f>RANK(J13,J$13:J$25)</f>
        <v>1</v>
      </c>
      <c r="L13" s="82">
        <v>234</v>
      </c>
      <c r="M13" s="66">
        <f>L13/3.4-IF($R13=1,2,0)</f>
        <v>68.82352941176471</v>
      </c>
      <c r="N13" s="83">
        <f>RANK(M13,M$13:M$25)</f>
        <v>1</v>
      </c>
      <c r="O13" s="82">
        <v>227.5</v>
      </c>
      <c r="P13" s="66">
        <f>O13/3.4-IF($R13=1,2,0)</f>
        <v>66.91176470588235</v>
      </c>
      <c r="Q13" s="83">
        <f>RANK(P13,P$13:P$25)</f>
        <v>3</v>
      </c>
      <c r="R13" s="83"/>
      <c r="S13" s="85"/>
      <c r="T13" s="84">
        <f>I13+O13+L13</f>
        <v>699.5</v>
      </c>
      <c r="U13" s="100">
        <f>ROUND(SUM(J13,M13,P13)/3,3)</f>
        <v>68.578</v>
      </c>
      <c r="V13" s="140" t="s">
        <v>521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</row>
    <row r="14" spans="1:38" s="111" customFormat="1" ht="30" customHeight="1">
      <c r="A14" s="81">
        <f>RANK(U14,$U$13:$U$25,0)</f>
        <v>2</v>
      </c>
      <c r="B14" s="129" t="s">
        <v>549</v>
      </c>
      <c r="C14" s="29" t="s">
        <v>550</v>
      </c>
      <c r="D14" s="67" t="s">
        <v>21</v>
      </c>
      <c r="E14" s="128" t="s">
        <v>551</v>
      </c>
      <c r="F14" s="25" t="s">
        <v>552</v>
      </c>
      <c r="G14" s="23" t="s">
        <v>553</v>
      </c>
      <c r="H14" s="147" t="s">
        <v>554</v>
      </c>
      <c r="I14" s="82">
        <v>237.5</v>
      </c>
      <c r="J14" s="66">
        <f>I14/3.4-IF($R14=1,2,0)</f>
        <v>69.8529411764706</v>
      </c>
      <c r="K14" s="83">
        <f>RANK(J14,J$13:J$25)</f>
        <v>2</v>
      </c>
      <c r="L14" s="82">
        <v>227</v>
      </c>
      <c r="M14" s="66">
        <f>L14/3.4-IF($R14=1,2,0)</f>
        <v>66.76470588235294</v>
      </c>
      <c r="N14" s="83">
        <f>RANK(M14,M$13:M$25)</f>
        <v>4</v>
      </c>
      <c r="O14" s="82">
        <v>228.5</v>
      </c>
      <c r="P14" s="66">
        <f>O14/3.4-IF($R14=1,2,0)</f>
        <v>67.20588235294117</v>
      </c>
      <c r="Q14" s="83">
        <f>RANK(P14,P$13:P$25)</f>
        <v>2</v>
      </c>
      <c r="R14" s="83"/>
      <c r="S14" s="85"/>
      <c r="T14" s="84">
        <f>I14+O14+L14</f>
        <v>693</v>
      </c>
      <c r="U14" s="100">
        <f>ROUND(SUM(J14,M14,P14)/3,3)</f>
        <v>67.941</v>
      </c>
      <c r="V14" s="140" t="s">
        <v>521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</row>
    <row r="15" spans="1:38" s="111" customFormat="1" ht="30" customHeight="1">
      <c r="A15" s="81">
        <f>RANK(U15,$U$13:$U$25,0)</f>
        <v>3</v>
      </c>
      <c r="B15" s="129" t="s">
        <v>573</v>
      </c>
      <c r="C15" s="29" t="s">
        <v>574</v>
      </c>
      <c r="D15" s="67" t="s">
        <v>23</v>
      </c>
      <c r="E15" s="128" t="s">
        <v>610</v>
      </c>
      <c r="F15" s="25" t="s">
        <v>611</v>
      </c>
      <c r="G15" s="23" t="s">
        <v>612</v>
      </c>
      <c r="H15" s="139" t="s">
        <v>578</v>
      </c>
      <c r="I15" s="82">
        <v>232</v>
      </c>
      <c r="J15" s="66">
        <f>I15/3.4-IF($R15=1,2,0)</f>
        <v>68.23529411764706</v>
      </c>
      <c r="K15" s="83">
        <f>RANK(J15,J$13:J$25)</f>
        <v>3</v>
      </c>
      <c r="L15" s="82">
        <v>233</v>
      </c>
      <c r="M15" s="66">
        <f>L15/3.4-IF($R15=1,2,0)</f>
        <v>68.52941176470588</v>
      </c>
      <c r="N15" s="83">
        <f>RANK(M15,M$13:M$25)</f>
        <v>2</v>
      </c>
      <c r="O15" s="82">
        <v>222.5</v>
      </c>
      <c r="P15" s="66">
        <f>O15/3.4-IF($R15=1,2,0)</f>
        <v>65.44117647058823</v>
      </c>
      <c r="Q15" s="83">
        <f>RANK(P15,P$13:P$25)</f>
        <v>7</v>
      </c>
      <c r="R15" s="83"/>
      <c r="S15" s="85"/>
      <c r="T15" s="84">
        <f>I15+O15+L15</f>
        <v>687.5</v>
      </c>
      <c r="U15" s="100">
        <f>ROUND(SUM(J15,M15,P15)/3,3)</f>
        <v>67.402</v>
      </c>
      <c r="V15" s="140" t="s">
        <v>521</v>
      </c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</row>
    <row r="16" spans="1:38" s="111" customFormat="1" ht="30" customHeight="1">
      <c r="A16" s="81">
        <f>RANK(U16,$U$13:$U$25,0)</f>
        <v>4</v>
      </c>
      <c r="B16" s="129" t="s">
        <v>587</v>
      </c>
      <c r="C16" s="29" t="s">
        <v>138</v>
      </c>
      <c r="D16" s="67" t="s">
        <v>23</v>
      </c>
      <c r="E16" s="128" t="s">
        <v>588</v>
      </c>
      <c r="F16" s="25" t="s">
        <v>589</v>
      </c>
      <c r="G16" s="23" t="s">
        <v>416</v>
      </c>
      <c r="H16" s="67" t="s">
        <v>528</v>
      </c>
      <c r="I16" s="82">
        <v>227</v>
      </c>
      <c r="J16" s="66">
        <f>I16/3.4-IF($R16=1,2,0)</f>
        <v>66.76470588235294</v>
      </c>
      <c r="K16" s="83">
        <f>RANK(J16,J$13:J$25)</f>
        <v>6</v>
      </c>
      <c r="L16" s="82">
        <v>229</v>
      </c>
      <c r="M16" s="66">
        <f>L16/3.4-IF($R16=1,2,0)</f>
        <v>67.3529411764706</v>
      </c>
      <c r="N16" s="83">
        <f>RANK(M16,M$13:M$25)</f>
        <v>3</v>
      </c>
      <c r="O16" s="82">
        <v>227.5</v>
      </c>
      <c r="P16" s="66">
        <f>O16/3.4-IF($R16=1,2,0)</f>
        <v>66.91176470588235</v>
      </c>
      <c r="Q16" s="83">
        <f>RANK(P16,P$13:P$25)</f>
        <v>3</v>
      </c>
      <c r="R16" s="83"/>
      <c r="S16" s="85"/>
      <c r="T16" s="84">
        <f>I16+O16+L16</f>
        <v>683.5</v>
      </c>
      <c r="U16" s="100">
        <f>ROUND(SUM(J16,M16,P16)/3,3)</f>
        <v>67.01</v>
      </c>
      <c r="V16" s="140" t="s">
        <v>521</v>
      </c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</row>
    <row r="17" spans="1:38" s="111" customFormat="1" ht="30" customHeight="1">
      <c r="A17" s="81">
        <f>RANK(U17,$U$13:$U$25,0)</f>
        <v>5</v>
      </c>
      <c r="B17" s="129" t="s">
        <v>558</v>
      </c>
      <c r="C17" s="29" t="s">
        <v>543</v>
      </c>
      <c r="D17" s="67" t="s">
        <v>23</v>
      </c>
      <c r="E17" s="128" t="s">
        <v>544</v>
      </c>
      <c r="F17" s="132" t="s">
        <v>545</v>
      </c>
      <c r="G17" s="138" t="s">
        <v>546</v>
      </c>
      <c r="H17" s="160" t="s">
        <v>482</v>
      </c>
      <c r="I17" s="82">
        <v>227.5</v>
      </c>
      <c r="J17" s="66">
        <f>I17/3.4-IF($R17=1,2,0)</f>
        <v>66.91176470588235</v>
      </c>
      <c r="K17" s="83">
        <f>RANK(J17,J$13:J$25)</f>
        <v>5</v>
      </c>
      <c r="L17" s="82">
        <v>220</v>
      </c>
      <c r="M17" s="66">
        <f>L17/3.4-IF($R17=1,2,0)</f>
        <v>64.70588235294117</v>
      </c>
      <c r="N17" s="83">
        <f>RANK(M17,M$13:M$25)</f>
        <v>8</v>
      </c>
      <c r="O17" s="82">
        <v>231.5</v>
      </c>
      <c r="P17" s="66">
        <f>O17/3.4-IF($R17=1,2,0)</f>
        <v>68.08823529411765</v>
      </c>
      <c r="Q17" s="83">
        <f>RANK(P17,P$13:P$25)</f>
        <v>1</v>
      </c>
      <c r="R17" s="83"/>
      <c r="S17" s="85"/>
      <c r="T17" s="84">
        <f>I17+O17+L17</f>
        <v>679</v>
      </c>
      <c r="U17" s="100">
        <f>ROUND(SUM(J17,M17,P17)/3,3)</f>
        <v>66.569</v>
      </c>
      <c r="V17" s="140" t="s">
        <v>521</v>
      </c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</row>
    <row r="18" spans="1:38" s="111" customFormat="1" ht="30" customHeight="1">
      <c r="A18" s="81">
        <f>RANK(U18,$U$13:$U$25,0)</f>
        <v>6</v>
      </c>
      <c r="B18" s="182" t="s">
        <v>547</v>
      </c>
      <c r="C18" s="32" t="s">
        <v>548</v>
      </c>
      <c r="D18" s="67" t="s">
        <v>23</v>
      </c>
      <c r="E18" s="128" t="s">
        <v>613</v>
      </c>
      <c r="F18" s="25" t="s">
        <v>614</v>
      </c>
      <c r="G18" s="25" t="s">
        <v>615</v>
      </c>
      <c r="H18" s="67" t="s">
        <v>512</v>
      </c>
      <c r="I18" s="82">
        <v>228</v>
      </c>
      <c r="J18" s="66">
        <f>I18/3.4-IF($R18=1,2,0)</f>
        <v>67.05882352941177</v>
      </c>
      <c r="K18" s="83">
        <f>RANK(J18,J$13:J$25)</f>
        <v>4</v>
      </c>
      <c r="L18" s="82">
        <v>225</v>
      </c>
      <c r="M18" s="66">
        <f>L18/3.4-IF($R18=1,2,0)</f>
        <v>66.17647058823529</v>
      </c>
      <c r="N18" s="83">
        <f>RANK(M18,M$13:M$25)</f>
        <v>6</v>
      </c>
      <c r="O18" s="82">
        <v>223.5</v>
      </c>
      <c r="P18" s="66">
        <f>O18/3.4-IF($R18=1,2,0)</f>
        <v>65.73529411764706</v>
      </c>
      <c r="Q18" s="83">
        <f>RANK(P18,P$13:P$25)</f>
        <v>6</v>
      </c>
      <c r="R18" s="83"/>
      <c r="S18" s="85"/>
      <c r="T18" s="84">
        <f>I18+O18+L18</f>
        <v>676.5</v>
      </c>
      <c r="U18" s="100">
        <f>ROUND(SUM(J18,M18,P18)/3,3)</f>
        <v>66.324</v>
      </c>
      <c r="V18" s="140" t="s">
        <v>521</v>
      </c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</row>
    <row r="19" spans="1:38" s="111" customFormat="1" ht="30" customHeight="1">
      <c r="A19" s="81">
        <f>RANK(U19,$U$13:$U$25,0)</f>
        <v>7</v>
      </c>
      <c r="B19" s="153" t="s">
        <v>579</v>
      </c>
      <c r="C19" s="29" t="s">
        <v>580</v>
      </c>
      <c r="D19" s="67" t="s">
        <v>21</v>
      </c>
      <c r="E19" s="79" t="s">
        <v>555</v>
      </c>
      <c r="F19" s="183" t="s">
        <v>556</v>
      </c>
      <c r="G19" s="65" t="s">
        <v>525</v>
      </c>
      <c r="H19" s="67" t="s">
        <v>657</v>
      </c>
      <c r="I19" s="82">
        <v>222</v>
      </c>
      <c r="J19" s="66">
        <f>I19/3.4-IF($R19=1,2,0)</f>
        <v>65.29411764705883</v>
      </c>
      <c r="K19" s="83">
        <f>RANK(J19,J$13:J$25)</f>
        <v>9</v>
      </c>
      <c r="L19" s="82">
        <v>226.5</v>
      </c>
      <c r="M19" s="66">
        <f>L19/3.4-IF($R19=1,2,0)</f>
        <v>66.61764705882354</v>
      </c>
      <c r="N19" s="83">
        <f>RANK(M19,M$13:M$25)</f>
        <v>5</v>
      </c>
      <c r="O19" s="82">
        <v>226.5</v>
      </c>
      <c r="P19" s="66">
        <f>O19/3.4-IF($R19=1,2,0)</f>
        <v>66.61764705882354</v>
      </c>
      <c r="Q19" s="83">
        <f>RANK(P19,P$13:P$25)</f>
        <v>5</v>
      </c>
      <c r="R19" s="83"/>
      <c r="S19" s="85"/>
      <c r="T19" s="84">
        <f>I19+O19+L19</f>
        <v>675</v>
      </c>
      <c r="U19" s="100">
        <f>ROUND(SUM(J19,M19,P19)/3,3)</f>
        <v>66.176</v>
      </c>
      <c r="V19" s="140" t="s">
        <v>521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</row>
    <row r="20" spans="1:38" s="111" customFormat="1" ht="30" customHeight="1">
      <c r="A20" s="81">
        <f>RANK(U20,$U$13:$U$25,0)</f>
        <v>8</v>
      </c>
      <c r="B20" s="129" t="s">
        <v>573</v>
      </c>
      <c r="C20" s="29" t="s">
        <v>574</v>
      </c>
      <c r="D20" s="67" t="s">
        <v>23</v>
      </c>
      <c r="E20" s="79" t="s">
        <v>575</v>
      </c>
      <c r="F20" s="25" t="s">
        <v>576</v>
      </c>
      <c r="G20" s="65" t="s">
        <v>577</v>
      </c>
      <c r="H20" s="131" t="s">
        <v>578</v>
      </c>
      <c r="I20" s="82">
        <v>226.5</v>
      </c>
      <c r="J20" s="66">
        <f>I20/3.4-IF($R20=1,2,0)</f>
        <v>66.61764705882354</v>
      </c>
      <c r="K20" s="83">
        <f>RANK(J20,J$13:J$25)</f>
        <v>7</v>
      </c>
      <c r="L20" s="82">
        <v>224</v>
      </c>
      <c r="M20" s="66">
        <f>L20/3.4-IF($R20=1,2,0)</f>
        <v>65.88235294117648</v>
      </c>
      <c r="N20" s="83">
        <f>RANK(M20,M$13:M$25)</f>
        <v>7</v>
      </c>
      <c r="O20" s="82">
        <v>212</v>
      </c>
      <c r="P20" s="66">
        <f>O20/3.4-IF($R20=1,2,0)</f>
        <v>62.35294117647059</v>
      </c>
      <c r="Q20" s="83">
        <f>RANK(P20,P$13:P$25)</f>
        <v>11</v>
      </c>
      <c r="R20" s="83"/>
      <c r="S20" s="85"/>
      <c r="T20" s="84">
        <f>I20+O20+L20</f>
        <v>662.5</v>
      </c>
      <c r="U20" s="100">
        <f>ROUND(SUM(J20,M20,P20)/3,3)</f>
        <v>64.951</v>
      </c>
      <c r="V20" s="140" t="s">
        <v>521</v>
      </c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</row>
    <row r="21" spans="1:38" s="111" customFormat="1" ht="30" customHeight="1">
      <c r="A21" s="81">
        <f>RANK(U21,$U$13:$U$25,0)</f>
        <v>9</v>
      </c>
      <c r="B21" s="129" t="s">
        <v>596</v>
      </c>
      <c r="C21" s="29" t="s">
        <v>597</v>
      </c>
      <c r="D21" s="67" t="s">
        <v>23</v>
      </c>
      <c r="E21" s="80" t="s">
        <v>598</v>
      </c>
      <c r="F21" s="27" t="s">
        <v>599</v>
      </c>
      <c r="G21" s="65" t="s">
        <v>600</v>
      </c>
      <c r="H21" s="67" t="s">
        <v>568</v>
      </c>
      <c r="I21" s="82">
        <v>219</v>
      </c>
      <c r="J21" s="66">
        <f>I21/3.4-IF($R21=1,2,0)</f>
        <v>64.41176470588235</v>
      </c>
      <c r="K21" s="83">
        <f>RANK(J21,J$13:J$25)</f>
        <v>11</v>
      </c>
      <c r="L21" s="82">
        <v>219</v>
      </c>
      <c r="M21" s="66">
        <f>L21/3.4-IF($R21=1,2,0)</f>
        <v>64.41176470588235</v>
      </c>
      <c r="N21" s="83">
        <f>RANK(M21,M$13:M$25)</f>
        <v>9</v>
      </c>
      <c r="O21" s="82">
        <v>217.5</v>
      </c>
      <c r="P21" s="66">
        <f>O21/3.4-IF($R21=1,2,0)</f>
        <v>63.970588235294116</v>
      </c>
      <c r="Q21" s="83">
        <f>RANK(P21,P$13:P$25)</f>
        <v>8</v>
      </c>
      <c r="R21" s="83"/>
      <c r="S21" s="85"/>
      <c r="T21" s="84">
        <f>I21+O21+L21</f>
        <v>655.5</v>
      </c>
      <c r="U21" s="100">
        <f>ROUND(SUM(J21,M21,P21)/3,3)</f>
        <v>64.265</v>
      </c>
      <c r="V21" s="140" t="s">
        <v>521</v>
      </c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</row>
    <row r="22" spans="1:38" s="111" customFormat="1" ht="30" customHeight="1">
      <c r="A22" s="81">
        <f>RANK(U22,$U$13:$U$25,0)</f>
        <v>10</v>
      </c>
      <c r="B22" s="129" t="s">
        <v>656</v>
      </c>
      <c r="C22" s="29" t="s">
        <v>601</v>
      </c>
      <c r="D22" s="67" t="s">
        <v>23</v>
      </c>
      <c r="E22" s="80" t="s">
        <v>602</v>
      </c>
      <c r="F22" s="27" t="s">
        <v>603</v>
      </c>
      <c r="G22" s="65" t="s">
        <v>481</v>
      </c>
      <c r="H22" s="160" t="s">
        <v>604</v>
      </c>
      <c r="I22" s="82">
        <v>226</v>
      </c>
      <c r="J22" s="66">
        <f>I22/3.4-IF($R22=1,2,0)</f>
        <v>66.47058823529412</v>
      </c>
      <c r="K22" s="83">
        <f>RANK(J22,J$13:J$25)</f>
        <v>8</v>
      </c>
      <c r="L22" s="82">
        <v>215.5</v>
      </c>
      <c r="M22" s="66">
        <f>L22/3.4-IF($R22=1,2,0)</f>
        <v>63.38235294117647</v>
      </c>
      <c r="N22" s="83">
        <f>RANK(M22,M$13:M$25)</f>
        <v>10</v>
      </c>
      <c r="O22" s="82">
        <v>212.5</v>
      </c>
      <c r="P22" s="66">
        <f>O22/3.4-IF($R22=1,2,0)</f>
        <v>62.5</v>
      </c>
      <c r="Q22" s="83">
        <f>RANK(P22,P$13:P$25)</f>
        <v>10</v>
      </c>
      <c r="R22" s="83"/>
      <c r="S22" s="85"/>
      <c r="T22" s="84">
        <f>I22+O22+L22</f>
        <v>654</v>
      </c>
      <c r="U22" s="100">
        <f>ROUND(SUM(J22,M22,P22)/3,3)</f>
        <v>64.118</v>
      </c>
      <c r="V22" s="140" t="s">
        <v>521</v>
      </c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</row>
    <row r="23" spans="1:38" s="111" customFormat="1" ht="30" customHeight="1">
      <c r="A23" s="81">
        <f>RANK(U23,$U$13:$U$25,0)</f>
        <v>11</v>
      </c>
      <c r="B23" s="129" t="s">
        <v>590</v>
      </c>
      <c r="C23" s="25" t="s">
        <v>591</v>
      </c>
      <c r="D23" s="67" t="s">
        <v>21</v>
      </c>
      <c r="E23" s="128" t="s">
        <v>592</v>
      </c>
      <c r="F23" s="25" t="s">
        <v>593</v>
      </c>
      <c r="G23" s="32" t="s">
        <v>594</v>
      </c>
      <c r="H23" s="147" t="s">
        <v>595</v>
      </c>
      <c r="I23" s="82">
        <v>221</v>
      </c>
      <c r="J23" s="66">
        <f>I23/3.4-IF($R23=1,2,0)</f>
        <v>65</v>
      </c>
      <c r="K23" s="83">
        <f>RANK(J23,J$13:J$25)</f>
        <v>10</v>
      </c>
      <c r="L23" s="82">
        <v>214</v>
      </c>
      <c r="M23" s="66">
        <f>L23/3.4-IF($R23=1,2,0)</f>
        <v>62.94117647058824</v>
      </c>
      <c r="N23" s="83">
        <f>RANK(M23,M$13:M$25)</f>
        <v>12</v>
      </c>
      <c r="O23" s="82">
        <v>211.5</v>
      </c>
      <c r="P23" s="66">
        <f>O23/3.4-IF($R23=1,2,0)</f>
        <v>62.20588235294118</v>
      </c>
      <c r="Q23" s="83">
        <f>RANK(P23,P$13:P$25)</f>
        <v>12</v>
      </c>
      <c r="R23" s="83"/>
      <c r="S23" s="85"/>
      <c r="T23" s="84">
        <f>I23+O23+L23</f>
        <v>646.5</v>
      </c>
      <c r="U23" s="100">
        <f>ROUND(SUM(J23,M23,P23)/3,3)</f>
        <v>63.382</v>
      </c>
      <c r="V23" s="140" t="s">
        <v>559</v>
      </c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</row>
    <row r="24" spans="1:38" s="111" customFormat="1" ht="30" customHeight="1">
      <c r="A24" s="81">
        <f>RANK(U24,$U$13:$U$25,0)</f>
        <v>12</v>
      </c>
      <c r="B24" s="153" t="s">
        <v>579</v>
      </c>
      <c r="C24" s="29" t="s">
        <v>580</v>
      </c>
      <c r="D24" s="67" t="s">
        <v>21</v>
      </c>
      <c r="E24" s="79" t="s">
        <v>526</v>
      </c>
      <c r="F24" s="159" t="s">
        <v>527</v>
      </c>
      <c r="G24" s="65" t="s">
        <v>525</v>
      </c>
      <c r="H24" s="67" t="s">
        <v>657</v>
      </c>
      <c r="I24" s="82">
        <v>215</v>
      </c>
      <c r="J24" s="66">
        <f>I24/3.4-IF($R24=1,2,0)</f>
        <v>63.23529411764706</v>
      </c>
      <c r="K24" s="83">
        <f>RANK(J24,J$13:J$25)</f>
        <v>12</v>
      </c>
      <c r="L24" s="82">
        <v>214.5</v>
      </c>
      <c r="M24" s="66">
        <f>L24/3.4-IF($R24=1,2,0)</f>
        <v>63.08823529411765</v>
      </c>
      <c r="N24" s="83">
        <f>RANK(M24,M$13:M$25)</f>
        <v>11</v>
      </c>
      <c r="O24" s="82">
        <v>213</v>
      </c>
      <c r="P24" s="66">
        <f>O24/3.4-IF($R24=1,2,0)</f>
        <v>62.64705882352941</v>
      </c>
      <c r="Q24" s="83">
        <f>RANK(P24,P$13:P$25)</f>
        <v>9</v>
      </c>
      <c r="R24" s="83"/>
      <c r="S24" s="85"/>
      <c r="T24" s="84">
        <f>I24+O24+L24</f>
        <v>642.5</v>
      </c>
      <c r="U24" s="100">
        <f>ROUND(SUM(J24,M24,P24)/3,3)</f>
        <v>62.99</v>
      </c>
      <c r="V24" s="140" t="s">
        <v>560</v>
      </c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</row>
    <row r="25" spans="1:38" s="111" customFormat="1" ht="30" customHeight="1">
      <c r="A25" s="81">
        <f>RANK(U25,$U$13:$U$25,0)</f>
        <v>13</v>
      </c>
      <c r="B25" s="129" t="s">
        <v>581</v>
      </c>
      <c r="C25" s="29" t="s">
        <v>582</v>
      </c>
      <c r="D25" s="67">
        <v>2</v>
      </c>
      <c r="E25" s="80" t="s">
        <v>583</v>
      </c>
      <c r="F25" s="25" t="s">
        <v>584</v>
      </c>
      <c r="G25" s="65" t="s">
        <v>585</v>
      </c>
      <c r="H25" s="131" t="s">
        <v>586</v>
      </c>
      <c r="I25" s="82">
        <v>209</v>
      </c>
      <c r="J25" s="66">
        <f>I25/3.4-IF($R25=1,2,0)</f>
        <v>61.470588235294116</v>
      </c>
      <c r="K25" s="83">
        <f>RANK(J25,J$13:J$25)</f>
        <v>13</v>
      </c>
      <c r="L25" s="82">
        <v>206.5</v>
      </c>
      <c r="M25" s="66">
        <f>L25/3.4-IF($R25=1,2,0)</f>
        <v>60.73529411764706</v>
      </c>
      <c r="N25" s="83">
        <f>RANK(M25,M$13:M$25)</f>
        <v>13</v>
      </c>
      <c r="O25" s="82">
        <v>200.5</v>
      </c>
      <c r="P25" s="66">
        <f>O25/3.4-IF($R25=1,2,0)</f>
        <v>58.970588235294116</v>
      </c>
      <c r="Q25" s="83">
        <f>RANK(P25,P$13:P$25)</f>
        <v>13</v>
      </c>
      <c r="R25" s="83"/>
      <c r="S25" s="85"/>
      <c r="T25" s="84">
        <f>I25+O25+L25</f>
        <v>616</v>
      </c>
      <c r="U25" s="100">
        <f>ROUND(SUM(J25,M25,P25)/3,3)</f>
        <v>60.392</v>
      </c>
      <c r="V25" s="14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1:21" ht="6.75" customHeight="1">
      <c r="A26" s="112"/>
      <c r="B26" s="113"/>
      <c r="C26" s="113"/>
      <c r="D26" s="62"/>
      <c r="E26" s="63"/>
      <c r="F26" s="63"/>
      <c r="G26" s="63"/>
      <c r="H26" s="64"/>
      <c r="I26" s="114"/>
      <c r="J26" s="115"/>
      <c r="K26" s="116"/>
      <c r="L26" s="114"/>
      <c r="M26" s="115"/>
      <c r="N26" s="116"/>
      <c r="O26" s="114"/>
      <c r="P26" s="115"/>
      <c r="Q26" s="116"/>
      <c r="R26" s="114"/>
      <c r="S26" s="114"/>
      <c r="T26" s="117"/>
      <c r="U26" s="115"/>
    </row>
    <row r="27" spans="1:22" s="75" customFormat="1" ht="15" customHeight="1">
      <c r="A27" s="118"/>
      <c r="B27" s="229" t="s">
        <v>8</v>
      </c>
      <c r="C27" s="229"/>
      <c r="D27" s="229"/>
      <c r="E27" s="102"/>
      <c r="F27" s="102"/>
      <c r="G27" s="102"/>
      <c r="H27" s="74" t="s">
        <v>513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25"/>
    </row>
    <row r="28" spans="1:22" s="75" customFormat="1" ht="6.75" customHeight="1">
      <c r="A28" s="118"/>
      <c r="B28" s="119"/>
      <c r="C28" s="119"/>
      <c r="D28" s="119"/>
      <c r="E28" s="102"/>
      <c r="F28" s="102"/>
      <c r="G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25"/>
    </row>
    <row r="29" spans="1:22" s="75" customFormat="1" ht="15" customHeight="1">
      <c r="A29" s="118"/>
      <c r="B29" s="229" t="s">
        <v>46</v>
      </c>
      <c r="C29" s="229"/>
      <c r="D29" s="229"/>
      <c r="E29" s="102"/>
      <c r="F29" s="102"/>
      <c r="G29" s="102"/>
      <c r="H29" s="74" t="s">
        <v>519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25"/>
    </row>
    <row r="34" spans="2:8" ht="12.75">
      <c r="B34" s="105"/>
      <c r="C34" s="16"/>
      <c r="D34" s="16"/>
      <c r="E34" s="16"/>
      <c r="F34" s="16"/>
      <c r="G34" s="16"/>
      <c r="H34" s="105"/>
    </row>
  </sheetData>
  <sheetProtection/>
  <mergeCells count="23">
    <mergeCell ref="B27:D27"/>
    <mergeCell ref="B29:D29"/>
    <mergeCell ref="R11:R12"/>
    <mergeCell ref="S11:S12"/>
    <mergeCell ref="T11:T12"/>
    <mergeCell ref="A2:V2"/>
    <mergeCell ref="A3:V3"/>
    <mergeCell ref="U11:U12"/>
    <mergeCell ref="V11:V12"/>
    <mergeCell ref="F11:F12"/>
    <mergeCell ref="G11:G12"/>
    <mergeCell ref="H11:H12"/>
    <mergeCell ref="I11:K11"/>
    <mergeCell ref="L11:N11"/>
    <mergeCell ref="O11:Q11"/>
    <mergeCell ref="A5:V5"/>
    <mergeCell ref="A7:V7"/>
    <mergeCell ref="A8:V8"/>
    <mergeCell ref="A11:A12"/>
    <mergeCell ref="B11:B12"/>
    <mergeCell ref="C11:C12"/>
    <mergeCell ref="D11:D12"/>
    <mergeCell ref="E11:E12"/>
  </mergeCells>
  <printOptions horizontalCentered="1"/>
  <pageMargins left="0" right="0" top="0" bottom="0" header="0" footer="0"/>
  <pageSetup fitToHeight="2" fitToWidth="1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38"/>
  <sheetViews>
    <sheetView view="pageBreakPreview" zoomScale="115" zoomScaleNormal="50" zoomScaleSheetLayoutView="115" zoomScalePageLayoutView="0" workbookViewId="0" topLeftCell="A4">
      <selection activeCell="A16" sqref="A16:IV16"/>
    </sheetView>
  </sheetViews>
  <sheetFormatPr defaultColWidth="9.140625" defaultRowHeight="15"/>
  <cols>
    <col min="1" max="1" width="4.57421875" style="120" customWidth="1"/>
    <col min="2" max="2" width="20.421875" style="17" customWidth="1"/>
    <col min="3" max="3" width="10.28125" style="17" hidden="1" customWidth="1"/>
    <col min="4" max="4" width="7.7109375" style="17" customWidth="1"/>
    <col min="5" max="5" width="34.57421875" style="17" customWidth="1"/>
    <col min="6" max="6" width="7.421875" style="17" customWidth="1"/>
    <col min="7" max="7" width="14.8515625" style="17" customWidth="1"/>
    <col min="8" max="8" width="20.7109375" style="17" customWidth="1"/>
    <col min="9" max="9" width="4.140625" style="17" customWidth="1"/>
    <col min="10" max="10" width="6.8515625" style="17" customWidth="1"/>
    <col min="11" max="11" width="2.421875" style="17" customWidth="1"/>
    <col min="12" max="12" width="4.140625" style="17" customWidth="1"/>
    <col min="13" max="13" width="6.8515625" style="17" customWidth="1"/>
    <col min="14" max="14" width="2.421875" style="17" customWidth="1"/>
    <col min="15" max="15" width="4.140625" style="17" customWidth="1"/>
    <col min="16" max="16" width="6.8515625" style="17" customWidth="1"/>
    <col min="17" max="19" width="2.421875" style="17" customWidth="1"/>
    <col min="20" max="20" width="4.421875" style="17" customWidth="1"/>
    <col min="21" max="21" width="7.28125" style="17" customWidth="1"/>
    <col min="22" max="16384" width="9.140625" style="16" customWidth="1"/>
  </cols>
  <sheetData>
    <row r="1" spans="1:37" s="6" customFormat="1" ht="15">
      <c r="A1" s="76" t="s">
        <v>13</v>
      </c>
      <c r="C1" s="5" t="s">
        <v>14</v>
      </c>
      <c r="D1" s="7"/>
      <c r="E1" s="7"/>
      <c r="F1" s="5" t="s">
        <v>15</v>
      </c>
      <c r="G1" s="5"/>
      <c r="I1" s="7"/>
      <c r="J1" s="9" t="s">
        <v>16</v>
      </c>
      <c r="K1" s="10"/>
      <c r="L1" s="8"/>
      <c r="M1" s="9" t="s">
        <v>17</v>
      </c>
      <c r="N1" s="10"/>
      <c r="O1" s="8"/>
      <c r="P1" s="9" t="s">
        <v>17</v>
      </c>
      <c r="Q1" s="89"/>
      <c r="R1" s="89"/>
      <c r="S1" s="89"/>
      <c r="T1" s="86"/>
      <c r="U1" s="94" t="s">
        <v>18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K1" s="13"/>
    </row>
    <row r="2" spans="1:35" s="6" customFormat="1" ht="15" customHeight="1">
      <c r="A2" s="257" t="s">
        <v>653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I2" s="13"/>
    </row>
    <row r="3" spans="1:21" s="149" customFormat="1" ht="39.75" customHeight="1">
      <c r="A3" s="233" t="s">
        <v>654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5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5.75" customHeight="1">
      <c r="A5" s="225" t="s">
        <v>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1" ht="5.25" customHeight="1">
      <c r="A6" s="121"/>
      <c r="B6" s="103"/>
      <c r="C6" s="104"/>
      <c r="D6" s="104"/>
      <c r="E6" s="104"/>
      <c r="F6" s="104"/>
      <c r="G6" s="104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s="108" customFormat="1" ht="19.5" customHeight="1">
      <c r="A7" s="232" t="s">
        <v>561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</row>
    <row r="8" spans="1:21" s="105" customFormat="1" ht="13.5" customHeight="1">
      <c r="A8" s="230" t="s">
        <v>714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1" s="135" customFormat="1" ht="13.5" customHeight="1">
      <c r="A9" s="133" t="s">
        <v>480</v>
      </c>
      <c r="B9" s="134"/>
      <c r="C9" s="134"/>
      <c r="D9" s="134"/>
      <c r="E9" s="134"/>
      <c r="F9" s="134"/>
      <c r="G9" s="134"/>
      <c r="H9" s="39"/>
      <c r="I9" s="39"/>
      <c r="K9" s="136"/>
      <c r="L9" s="136"/>
      <c r="M9" s="136"/>
      <c r="N9" s="136"/>
      <c r="O9" s="136"/>
      <c r="P9" s="136"/>
      <c r="Q9" s="136"/>
      <c r="R9" s="136"/>
      <c r="S9" s="136"/>
      <c r="T9" s="41"/>
      <c r="U9" s="127" t="s">
        <v>572</v>
      </c>
    </row>
    <row r="10" spans="1:21" ht="17.25" customHeight="1">
      <c r="A10" s="223" t="s">
        <v>7</v>
      </c>
      <c r="B10" s="219" t="s">
        <v>1</v>
      </c>
      <c r="C10" s="217" t="s">
        <v>12</v>
      </c>
      <c r="D10" s="217" t="s">
        <v>2</v>
      </c>
      <c r="E10" s="219" t="s">
        <v>0</v>
      </c>
      <c r="F10" s="217" t="s">
        <v>10</v>
      </c>
      <c r="G10" s="217" t="s">
        <v>19</v>
      </c>
      <c r="H10" s="219" t="s">
        <v>3</v>
      </c>
      <c r="I10" s="221" t="s">
        <v>499</v>
      </c>
      <c r="J10" s="221"/>
      <c r="K10" s="221"/>
      <c r="L10" s="222" t="s">
        <v>470</v>
      </c>
      <c r="M10" s="222"/>
      <c r="N10" s="222"/>
      <c r="O10" s="221" t="s">
        <v>500</v>
      </c>
      <c r="P10" s="221"/>
      <c r="Q10" s="221"/>
      <c r="R10" s="208" t="s">
        <v>468</v>
      </c>
      <c r="S10" s="208" t="s">
        <v>469</v>
      </c>
      <c r="T10" s="210" t="s">
        <v>4</v>
      </c>
      <c r="U10" s="212" t="s">
        <v>11</v>
      </c>
    </row>
    <row r="11" spans="1:21" ht="53.25" customHeight="1">
      <c r="A11" s="223"/>
      <c r="B11" s="219"/>
      <c r="C11" s="217"/>
      <c r="D11" s="217"/>
      <c r="E11" s="219"/>
      <c r="F11" s="217"/>
      <c r="G11" s="217"/>
      <c r="H11" s="219"/>
      <c r="I11" s="122" t="s">
        <v>5</v>
      </c>
      <c r="J11" s="123" t="s">
        <v>6</v>
      </c>
      <c r="K11" s="122" t="s">
        <v>7</v>
      </c>
      <c r="L11" s="124" t="s">
        <v>5</v>
      </c>
      <c r="M11" s="123" t="s">
        <v>6</v>
      </c>
      <c r="N11" s="122" t="s">
        <v>7</v>
      </c>
      <c r="O11" s="124" t="s">
        <v>5</v>
      </c>
      <c r="P11" s="123" t="s">
        <v>6</v>
      </c>
      <c r="Q11" s="122" t="s">
        <v>7</v>
      </c>
      <c r="R11" s="208"/>
      <c r="S11" s="208"/>
      <c r="T11" s="210"/>
      <c r="U11" s="212"/>
    </row>
    <row r="12" spans="1:21" ht="12.75">
      <c r="A12" s="231" t="s">
        <v>652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</row>
    <row r="13" spans="1:37" s="111" customFormat="1" ht="25.5" customHeight="1">
      <c r="A13" s="81">
        <f>RANK(U13,$U$13:$U$16,0)</f>
        <v>1</v>
      </c>
      <c r="B13" s="129" t="s">
        <v>489</v>
      </c>
      <c r="C13" s="29" t="s">
        <v>490</v>
      </c>
      <c r="D13" s="67">
        <v>1</v>
      </c>
      <c r="E13" s="80" t="s">
        <v>491</v>
      </c>
      <c r="F13" s="27" t="s">
        <v>492</v>
      </c>
      <c r="G13" s="32" t="s">
        <v>493</v>
      </c>
      <c r="H13" s="139" t="s">
        <v>482</v>
      </c>
      <c r="I13" s="82">
        <v>200</v>
      </c>
      <c r="J13" s="66">
        <f>I13/3-IF($R13=1,0.5,IF($R13=2,1.5,0))</f>
        <v>66.66666666666667</v>
      </c>
      <c r="K13" s="83">
        <f>RANK(J13,J$13:J$16)</f>
        <v>1</v>
      </c>
      <c r="L13" s="82">
        <v>200.5</v>
      </c>
      <c r="M13" s="66">
        <f>L13/3-IF($R13=1,0.5,IF($R13=2,1.5,0))</f>
        <v>66.83333333333333</v>
      </c>
      <c r="N13" s="83">
        <f>RANK(M13,M$13:M$16)</f>
        <v>1</v>
      </c>
      <c r="O13" s="82">
        <v>202.5</v>
      </c>
      <c r="P13" s="66">
        <f>O13/3-IF($R13=1,0.5,IF($R13=2,1.5,0))</f>
        <v>67.5</v>
      </c>
      <c r="Q13" s="83">
        <f>RANK(P13,P$13:P$16)</f>
        <v>1</v>
      </c>
      <c r="R13" s="83"/>
      <c r="S13" s="85"/>
      <c r="T13" s="84">
        <f>I13+O13+L13</f>
        <v>603</v>
      </c>
      <c r="U13" s="100">
        <f>ROUND(SUM(J13,M13,P13)/3,3)</f>
        <v>67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s="111" customFormat="1" ht="25.5" customHeight="1">
      <c r="A14" s="81">
        <f>RANK(U14,$U$13:$U$16,0)</f>
        <v>2</v>
      </c>
      <c r="B14" s="129" t="s">
        <v>514</v>
      </c>
      <c r="C14" s="29" t="s">
        <v>515</v>
      </c>
      <c r="D14" s="67" t="s">
        <v>21</v>
      </c>
      <c r="E14" s="80" t="s">
        <v>516</v>
      </c>
      <c r="F14" s="151" t="s">
        <v>517</v>
      </c>
      <c r="G14" s="32" t="s">
        <v>518</v>
      </c>
      <c r="H14" s="67" t="s">
        <v>657</v>
      </c>
      <c r="I14" s="82">
        <v>199.5</v>
      </c>
      <c r="J14" s="66">
        <f>I14/3-IF($R14=1,0.5,IF($R14=2,1.5,0))</f>
        <v>66.5</v>
      </c>
      <c r="K14" s="83">
        <f>RANK(J14,J$13:J$16)</f>
        <v>2</v>
      </c>
      <c r="L14" s="82">
        <v>194</v>
      </c>
      <c r="M14" s="66">
        <f>L14/3-IF($R14=1,0.5,IF($R14=2,1.5,0))</f>
        <v>64.66666666666667</v>
      </c>
      <c r="N14" s="83">
        <f>RANK(M14,M$13:M$16)</f>
        <v>3</v>
      </c>
      <c r="O14" s="82">
        <v>202.5</v>
      </c>
      <c r="P14" s="66">
        <f>O14/3-IF($R14=1,0.5,IF($R14=2,1.5,0))</f>
        <v>67.5</v>
      </c>
      <c r="Q14" s="83">
        <f>RANK(P14,P$13:P$16)</f>
        <v>1</v>
      </c>
      <c r="R14" s="83"/>
      <c r="S14" s="85"/>
      <c r="T14" s="84">
        <f>I14+O14+L14</f>
        <v>596</v>
      </c>
      <c r="U14" s="100">
        <f>ROUND(SUM(J14,M14,P14)/3,3)</f>
        <v>66.222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7" s="111" customFormat="1" ht="25.5" customHeight="1">
      <c r="A15" s="81">
        <f>RANK(U15,$U$13:$U$16,0)</f>
        <v>3</v>
      </c>
      <c r="B15" s="129" t="s">
        <v>483</v>
      </c>
      <c r="C15" s="29" t="s">
        <v>484</v>
      </c>
      <c r="D15" s="67">
        <v>2</v>
      </c>
      <c r="E15" s="79" t="s">
        <v>485</v>
      </c>
      <c r="F15" s="25" t="s">
        <v>486</v>
      </c>
      <c r="G15" s="25" t="s">
        <v>487</v>
      </c>
      <c r="H15" s="147" t="s">
        <v>488</v>
      </c>
      <c r="I15" s="82">
        <v>193</v>
      </c>
      <c r="J15" s="66">
        <f>I15/3-IF($R15=1,0.5,IF($R15=2,1.5,0))</f>
        <v>64.33333333333333</v>
      </c>
      <c r="K15" s="83">
        <f>RANK(J15,J$13:J$16)</f>
        <v>3</v>
      </c>
      <c r="L15" s="82">
        <v>199</v>
      </c>
      <c r="M15" s="66">
        <f>L15/3-IF($R15=1,0.5,IF($R15=2,1.5,0))</f>
        <v>66.33333333333333</v>
      </c>
      <c r="N15" s="83">
        <f>RANK(M15,M$13:M$16)</f>
        <v>2</v>
      </c>
      <c r="O15" s="82">
        <v>198.5</v>
      </c>
      <c r="P15" s="66">
        <f>O15/3-IF($R15=1,0.5,IF($R15=2,1.5,0))</f>
        <v>66.16666666666667</v>
      </c>
      <c r="Q15" s="83">
        <f>RANK(P15,P$13:P$16)</f>
        <v>3</v>
      </c>
      <c r="R15" s="83"/>
      <c r="S15" s="85"/>
      <c r="T15" s="84">
        <f>I15+O15+L15</f>
        <v>590.5</v>
      </c>
      <c r="U15" s="100">
        <f>ROUND(SUM(J15,M15,P15)/3,3)</f>
        <v>65.611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7" s="111" customFormat="1" ht="25.5" customHeight="1">
      <c r="A16" s="81">
        <f>RANK(U16,$U$13:$U$16,0)</f>
        <v>4</v>
      </c>
      <c r="B16" s="129" t="s">
        <v>716</v>
      </c>
      <c r="C16" s="29"/>
      <c r="D16" s="254" t="s">
        <v>28</v>
      </c>
      <c r="E16" s="128" t="s">
        <v>631</v>
      </c>
      <c r="F16" s="25"/>
      <c r="G16" s="65"/>
      <c r="H16" s="139" t="s">
        <v>578</v>
      </c>
      <c r="I16" s="82">
        <v>190</v>
      </c>
      <c r="J16" s="66">
        <f>I16/3-IF($R16=1,0.5,IF($R16=2,1.5,0))</f>
        <v>62.833333333333336</v>
      </c>
      <c r="K16" s="83">
        <f>RANK(J16,J$13:J$16)</f>
        <v>4</v>
      </c>
      <c r="L16" s="82">
        <v>190.5</v>
      </c>
      <c r="M16" s="66">
        <f>L16/3-IF($R16=1,0.5,IF($R16=2,1.5,0))</f>
        <v>63</v>
      </c>
      <c r="N16" s="83">
        <f>RANK(M16,M$13:M$16)</f>
        <v>4</v>
      </c>
      <c r="O16" s="82">
        <v>191.5</v>
      </c>
      <c r="P16" s="66">
        <f>O16/3-IF($R16=1,0.5,IF($R16=2,1.5,0))</f>
        <v>63.333333333333336</v>
      </c>
      <c r="Q16" s="83">
        <f>RANK(P16,P$13:P$16)</f>
        <v>4</v>
      </c>
      <c r="R16" s="83">
        <v>1</v>
      </c>
      <c r="S16" s="85"/>
      <c r="T16" s="84">
        <f>I16+O16+L16</f>
        <v>572</v>
      </c>
      <c r="U16" s="100">
        <f>ROUND(SUM(J16,M16,P16)/3,3)</f>
        <v>63.056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21" ht="12.75">
      <c r="A17" s="231" t="s">
        <v>479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1:37" s="111" customFormat="1" ht="25.5" customHeight="1">
      <c r="A18" s="81">
        <f>RANK(U18,$U$18:$U$29,0)</f>
        <v>1</v>
      </c>
      <c r="B18" s="129" t="s">
        <v>587</v>
      </c>
      <c r="C18" s="29" t="s">
        <v>138</v>
      </c>
      <c r="D18" s="67" t="s">
        <v>23</v>
      </c>
      <c r="E18" s="128" t="s">
        <v>649</v>
      </c>
      <c r="F18" s="25" t="s">
        <v>650</v>
      </c>
      <c r="G18" s="23" t="s">
        <v>651</v>
      </c>
      <c r="H18" s="67" t="s">
        <v>528</v>
      </c>
      <c r="I18" s="82">
        <v>207.5</v>
      </c>
      <c r="J18" s="66">
        <f>I18/3-IF($R18=1,0.5,IF($R18=2,1.5,0))</f>
        <v>69.16666666666667</v>
      </c>
      <c r="K18" s="83">
        <f>RANK(J18,J$18:J$29)</f>
        <v>2</v>
      </c>
      <c r="L18" s="82">
        <v>204</v>
      </c>
      <c r="M18" s="66">
        <f>L18/3-IF($R18=1,0.5,IF($R18=2,1.5,0))</f>
        <v>68</v>
      </c>
      <c r="N18" s="83">
        <f>RANK(M18,M$18:M$29)</f>
        <v>1</v>
      </c>
      <c r="O18" s="82">
        <v>210</v>
      </c>
      <c r="P18" s="66">
        <f>O18/3-IF($R18=1,0.5,IF($R18=2,1.5,0))</f>
        <v>70</v>
      </c>
      <c r="Q18" s="83">
        <f>RANK(P18,P$18:P$29)</f>
        <v>1</v>
      </c>
      <c r="R18" s="83"/>
      <c r="S18" s="85"/>
      <c r="T18" s="84">
        <f>I18+O18+L18</f>
        <v>621.5</v>
      </c>
      <c r="U18" s="100">
        <f>ROUND(SUM(J18,M18,P18)/3,3)</f>
        <v>69.056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s="111" customFormat="1" ht="25.5" customHeight="1">
      <c r="A19" s="81">
        <f>RANK(U19,$U$18:$U$29,0)</f>
        <v>2</v>
      </c>
      <c r="B19" s="129" t="s">
        <v>719</v>
      </c>
      <c r="C19" s="29" t="s">
        <v>638</v>
      </c>
      <c r="D19" s="67" t="s">
        <v>23</v>
      </c>
      <c r="E19" s="128" t="s">
        <v>501</v>
      </c>
      <c r="F19" s="148" t="s">
        <v>502</v>
      </c>
      <c r="G19" s="23" t="s">
        <v>503</v>
      </c>
      <c r="H19" s="139" t="s">
        <v>488</v>
      </c>
      <c r="I19" s="82">
        <v>209.5</v>
      </c>
      <c r="J19" s="66">
        <f>I19/3-IF($R19=1,0.5,IF($R19=2,1.5,0))</f>
        <v>69.83333333333333</v>
      </c>
      <c r="K19" s="83">
        <f>RANK(J19,J$18:J$29)</f>
        <v>1</v>
      </c>
      <c r="L19" s="82">
        <v>198</v>
      </c>
      <c r="M19" s="66">
        <f>L19/3-IF($R19=1,0.5,IF($R19=2,1.5,0))</f>
        <v>66</v>
      </c>
      <c r="N19" s="83">
        <f>RANK(M19,M$18:M$29)</f>
        <v>4</v>
      </c>
      <c r="O19" s="82">
        <v>203.5</v>
      </c>
      <c r="P19" s="66">
        <f>O19/3-IF($R19=1,0.5,IF($R19=2,1.5,0))</f>
        <v>67.83333333333333</v>
      </c>
      <c r="Q19" s="83">
        <f>RANK(P19,P$18:P$29)</f>
        <v>6</v>
      </c>
      <c r="R19" s="83"/>
      <c r="S19" s="85"/>
      <c r="T19" s="84">
        <f>I19+O19+L19</f>
        <v>611</v>
      </c>
      <c r="U19" s="100">
        <f>ROUND(SUM(J19,M19,P19)/3,3)</f>
        <v>67.889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s="111" customFormat="1" ht="25.5" customHeight="1">
      <c r="A20" s="81">
        <f>RANK(U20,$U$18:$U$29,0)</f>
        <v>3</v>
      </c>
      <c r="B20" s="129" t="s">
        <v>587</v>
      </c>
      <c r="C20" s="29" t="s">
        <v>138</v>
      </c>
      <c r="D20" s="67" t="s">
        <v>23</v>
      </c>
      <c r="E20" s="128" t="s">
        <v>626</v>
      </c>
      <c r="F20" s="25" t="s">
        <v>627</v>
      </c>
      <c r="G20" s="23" t="s">
        <v>628</v>
      </c>
      <c r="H20" s="67" t="s">
        <v>528</v>
      </c>
      <c r="I20" s="82">
        <v>199</v>
      </c>
      <c r="J20" s="66">
        <f>I20/3-IF($R20=1,0.5,IF($R20=2,1.5,0))</f>
        <v>66.33333333333333</v>
      </c>
      <c r="K20" s="83">
        <f>RANK(J20,J$18:J$29)</f>
        <v>6</v>
      </c>
      <c r="L20" s="82">
        <v>203</v>
      </c>
      <c r="M20" s="66">
        <f>L20/3-IF($R20=1,0.5,IF($R20=2,1.5,0))</f>
        <v>67.66666666666667</v>
      </c>
      <c r="N20" s="83">
        <f>RANK(M20,M$18:M$29)</f>
        <v>2</v>
      </c>
      <c r="O20" s="82">
        <v>206.5</v>
      </c>
      <c r="P20" s="66">
        <f>O20/3-IF($R20=1,0.5,IF($R20=2,1.5,0))</f>
        <v>68.83333333333333</v>
      </c>
      <c r="Q20" s="83">
        <f>RANK(P20,P$18:P$29)</f>
        <v>3</v>
      </c>
      <c r="R20" s="83"/>
      <c r="S20" s="85"/>
      <c r="T20" s="84">
        <f>I20+O20+L20</f>
        <v>608.5</v>
      </c>
      <c r="U20" s="100">
        <f>ROUND(SUM(J20,M20,P20)/3,3)</f>
        <v>67.611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s="111" customFormat="1" ht="25.5" customHeight="1">
      <c r="A21" s="81">
        <f>RANK(U21,$U$18:$U$29,0)</f>
        <v>4</v>
      </c>
      <c r="B21" s="129" t="s">
        <v>573</v>
      </c>
      <c r="C21" s="29" t="s">
        <v>574</v>
      </c>
      <c r="D21" s="67" t="s">
        <v>23</v>
      </c>
      <c r="E21" s="80" t="s">
        <v>643</v>
      </c>
      <c r="F21" s="27" t="s">
        <v>644</v>
      </c>
      <c r="G21" s="32" t="s">
        <v>645</v>
      </c>
      <c r="H21" s="139" t="s">
        <v>578</v>
      </c>
      <c r="I21" s="82">
        <v>200</v>
      </c>
      <c r="J21" s="66">
        <f>I21/3-IF($R21=1,0.5,IF($R21=2,1.5,0))</f>
        <v>66.66666666666667</v>
      </c>
      <c r="K21" s="83">
        <f>RANK(J21,J$18:J$29)</f>
        <v>5</v>
      </c>
      <c r="L21" s="82">
        <v>197.5</v>
      </c>
      <c r="M21" s="66">
        <f>L21/3-IF($R21=1,0.5,IF($R21=2,1.5,0))</f>
        <v>65.83333333333333</v>
      </c>
      <c r="N21" s="83">
        <f>RANK(M21,M$18:M$29)</f>
        <v>5</v>
      </c>
      <c r="O21" s="82">
        <v>207</v>
      </c>
      <c r="P21" s="66">
        <f>O21/3-IF($R21=1,0.5,IF($R21=2,1.5,0))</f>
        <v>69</v>
      </c>
      <c r="Q21" s="83">
        <f>RANK(P21,P$18:P$29)</f>
        <v>2</v>
      </c>
      <c r="R21" s="83"/>
      <c r="S21" s="85"/>
      <c r="T21" s="84">
        <f>I21+O21+L21</f>
        <v>604.5</v>
      </c>
      <c r="U21" s="100">
        <f>ROUND(SUM(J21,M21,P21)/3,3)</f>
        <v>67.167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s="111" customFormat="1" ht="25.5" customHeight="1">
      <c r="A22" s="81">
        <f>RANK(U22,$U$18:$U$29,0)</f>
        <v>5</v>
      </c>
      <c r="B22" s="182" t="s">
        <v>547</v>
      </c>
      <c r="C22" s="32" t="s">
        <v>548</v>
      </c>
      <c r="D22" s="67" t="s">
        <v>23</v>
      </c>
      <c r="E22" s="80" t="s">
        <v>646</v>
      </c>
      <c r="F22" s="27" t="s">
        <v>647</v>
      </c>
      <c r="G22" s="32" t="s">
        <v>648</v>
      </c>
      <c r="H22" s="67" t="s">
        <v>512</v>
      </c>
      <c r="I22" s="82">
        <v>202</v>
      </c>
      <c r="J22" s="66">
        <f>I22/3-IF($R22=1,0.5,IF($R22=2,1.5,0))</f>
        <v>67.33333333333333</v>
      </c>
      <c r="K22" s="83">
        <f>RANK(J22,J$18:J$29)</f>
        <v>4</v>
      </c>
      <c r="L22" s="82">
        <v>196.5</v>
      </c>
      <c r="M22" s="66">
        <f>L22/3-IF($R22=1,0.5,IF($R22=2,1.5,0))</f>
        <v>65.5</v>
      </c>
      <c r="N22" s="83">
        <f>RANK(M22,M$18:M$29)</f>
        <v>6</v>
      </c>
      <c r="O22" s="82">
        <v>202.5</v>
      </c>
      <c r="P22" s="66">
        <f>O22/3-IF($R22=1,0.5,IF($R22=2,1.5,0))</f>
        <v>67.5</v>
      </c>
      <c r="Q22" s="83">
        <f>RANK(P22,P$18:P$29)</f>
        <v>7</v>
      </c>
      <c r="R22" s="83"/>
      <c r="S22" s="85"/>
      <c r="T22" s="84">
        <f>I22+O22+L22</f>
        <v>601</v>
      </c>
      <c r="U22" s="100">
        <f>ROUND(SUM(J22,M22,P22)/3,3)</f>
        <v>66.778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s="111" customFormat="1" ht="25.5" customHeight="1">
      <c r="A23" s="81">
        <f>RANK(U23,$U$18:$U$29,0)</f>
        <v>6</v>
      </c>
      <c r="B23" s="129" t="s">
        <v>718</v>
      </c>
      <c r="C23" s="29" t="s">
        <v>635</v>
      </c>
      <c r="D23" s="254" t="s">
        <v>28</v>
      </c>
      <c r="E23" s="128" t="s">
        <v>636</v>
      </c>
      <c r="F23" s="25" t="s">
        <v>637</v>
      </c>
      <c r="G23" s="23" t="s">
        <v>612</v>
      </c>
      <c r="H23" s="139" t="s">
        <v>578</v>
      </c>
      <c r="I23" s="82">
        <v>195.5</v>
      </c>
      <c r="J23" s="66">
        <f>I23/3-IF($R23=1,0.5,IF($R23=2,1.5,0))</f>
        <v>65.16666666666667</v>
      </c>
      <c r="K23" s="83">
        <f>RANK(J23,J$18:J$29)</f>
        <v>8</v>
      </c>
      <c r="L23" s="82">
        <v>200</v>
      </c>
      <c r="M23" s="66">
        <f>L23/3-IF($R23=1,0.5,IF($R23=2,1.5,0))</f>
        <v>66.66666666666667</v>
      </c>
      <c r="N23" s="83">
        <f>RANK(M23,M$18:M$29)</f>
        <v>3</v>
      </c>
      <c r="O23" s="82">
        <v>204</v>
      </c>
      <c r="P23" s="66">
        <f>O23/3-IF($R23=1,0.5,IF($R23=2,1.5,0))</f>
        <v>68</v>
      </c>
      <c r="Q23" s="83">
        <f>RANK(P23,P$18:P$29)</f>
        <v>5</v>
      </c>
      <c r="R23" s="83"/>
      <c r="S23" s="85"/>
      <c r="T23" s="84">
        <f>I23+O23+L23</f>
        <v>599.5</v>
      </c>
      <c r="U23" s="100">
        <f>ROUND(SUM(J23,M23,P23)/3,3)</f>
        <v>66.611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37" s="111" customFormat="1" ht="25.5" customHeight="1">
      <c r="A24" s="81">
        <f>RANK(U24,$U$18:$U$29,0)</f>
        <v>7</v>
      </c>
      <c r="B24" s="129" t="s">
        <v>504</v>
      </c>
      <c r="C24" s="29" t="s">
        <v>505</v>
      </c>
      <c r="D24" s="67" t="s">
        <v>21</v>
      </c>
      <c r="E24" s="80" t="s">
        <v>639</v>
      </c>
      <c r="F24" s="148" t="s">
        <v>640</v>
      </c>
      <c r="G24" s="32" t="s">
        <v>641</v>
      </c>
      <c r="H24" s="67" t="s">
        <v>482</v>
      </c>
      <c r="I24" s="82">
        <v>203</v>
      </c>
      <c r="J24" s="66">
        <f>I24/3-IF($R24=1,0.5,IF($R24=2,1.5,0))</f>
        <v>67.66666666666667</v>
      </c>
      <c r="K24" s="83">
        <f>RANK(J24,J$18:J$29)</f>
        <v>3</v>
      </c>
      <c r="L24" s="82">
        <v>192</v>
      </c>
      <c r="M24" s="66">
        <f>L24/3-IF($R24=1,0.5,IF($R24=2,1.5,0))</f>
        <v>64</v>
      </c>
      <c r="N24" s="83">
        <f>RANK(M24,M$18:M$29)</f>
        <v>8</v>
      </c>
      <c r="O24" s="82">
        <v>199.5</v>
      </c>
      <c r="P24" s="66">
        <f>O24/3-IF($R24=1,0.5,IF($R24=2,1.5,0))</f>
        <v>66.5</v>
      </c>
      <c r="Q24" s="83">
        <f>RANK(P24,P$18:P$29)</f>
        <v>8</v>
      </c>
      <c r="R24" s="83"/>
      <c r="S24" s="85"/>
      <c r="T24" s="84">
        <f>I24+O24+L24</f>
        <v>594.5</v>
      </c>
      <c r="U24" s="100">
        <f>ROUND(SUM(J24,M24,P24)/3,3)</f>
        <v>66.056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</row>
    <row r="25" spans="1:37" s="111" customFormat="1" ht="25.5" customHeight="1">
      <c r="A25" s="81">
        <f>RANK(U25,$U$18:$U$29,0)</f>
        <v>8</v>
      </c>
      <c r="B25" s="202" t="s">
        <v>569</v>
      </c>
      <c r="C25" s="25" t="s">
        <v>570</v>
      </c>
      <c r="D25" s="67" t="s">
        <v>28</v>
      </c>
      <c r="E25" s="79" t="s">
        <v>629</v>
      </c>
      <c r="F25" s="25" t="s">
        <v>630</v>
      </c>
      <c r="G25" s="23" t="s">
        <v>481</v>
      </c>
      <c r="H25" s="160" t="s">
        <v>494</v>
      </c>
      <c r="I25" s="82">
        <v>199</v>
      </c>
      <c r="J25" s="66">
        <f>I25/3-IF($R25=1,0.5,IF($R25=2,1.5,0))</f>
        <v>66.33333333333333</v>
      </c>
      <c r="K25" s="83">
        <f>RANK(J25,J$18:J$29)</f>
        <v>6</v>
      </c>
      <c r="L25" s="82">
        <v>187</v>
      </c>
      <c r="M25" s="66">
        <f>L25/3-IF($R25=1,0.5,IF($R25=2,1.5,0))</f>
        <v>62.333333333333336</v>
      </c>
      <c r="N25" s="83">
        <f>RANK(M25,M$18:M$29)</f>
        <v>9</v>
      </c>
      <c r="O25" s="82">
        <v>205</v>
      </c>
      <c r="P25" s="66">
        <f>O25/3-IF($R25=1,0.5,IF($R25=2,1.5,0))</f>
        <v>68.33333333333333</v>
      </c>
      <c r="Q25" s="83">
        <f>RANK(P25,P$18:P$29)</f>
        <v>4</v>
      </c>
      <c r="R25" s="83"/>
      <c r="S25" s="85"/>
      <c r="T25" s="84">
        <f>I25+O25+L25</f>
        <v>591</v>
      </c>
      <c r="U25" s="100">
        <f>ROUND(SUM(J25,M25,P25)/3,3)</f>
        <v>65.667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</row>
    <row r="26" spans="1:37" s="111" customFormat="1" ht="25.5" customHeight="1">
      <c r="A26" s="81">
        <f>RANK(U26,$U$18:$U$29,0)</f>
        <v>9</v>
      </c>
      <c r="B26" s="129" t="s">
        <v>717</v>
      </c>
      <c r="C26" s="29" t="s">
        <v>721</v>
      </c>
      <c r="D26" s="67">
        <v>1</v>
      </c>
      <c r="E26" s="128" t="s">
        <v>632</v>
      </c>
      <c r="F26" s="25" t="s">
        <v>633</v>
      </c>
      <c r="G26" s="65" t="s">
        <v>634</v>
      </c>
      <c r="H26" s="67" t="s">
        <v>568</v>
      </c>
      <c r="I26" s="82">
        <v>191.5</v>
      </c>
      <c r="J26" s="66">
        <f>I26/3-IF($R26=1,0.5,IF($R26=2,1.5,0))</f>
        <v>63.833333333333336</v>
      </c>
      <c r="K26" s="83">
        <f>RANK(J26,J$18:J$29)</f>
        <v>9</v>
      </c>
      <c r="L26" s="82">
        <v>195.5</v>
      </c>
      <c r="M26" s="66">
        <f>L26/3-IF($R26=1,0.5,IF($R26=2,1.5,0))</f>
        <v>65.16666666666667</v>
      </c>
      <c r="N26" s="83">
        <f>RANK(M26,M$18:M$29)</f>
        <v>7</v>
      </c>
      <c r="O26" s="82">
        <v>184.5</v>
      </c>
      <c r="P26" s="66">
        <f>O26/3-IF($R26=1,0.5,IF($R26=2,1.5,0))</f>
        <v>61.5</v>
      </c>
      <c r="Q26" s="83">
        <f>RANK(P26,P$18:P$29)</f>
        <v>12</v>
      </c>
      <c r="R26" s="83"/>
      <c r="S26" s="85"/>
      <c r="T26" s="84">
        <f>I26+O26+L26</f>
        <v>571.5</v>
      </c>
      <c r="U26" s="100">
        <f>ROUND(SUM(J26,M26,P26)/3,3)</f>
        <v>63.5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1:37" s="111" customFormat="1" ht="25.5" customHeight="1">
      <c r="A27" s="81">
        <f>RANK(U27,$U$18:$U$29,0)</f>
        <v>10</v>
      </c>
      <c r="B27" s="202" t="s">
        <v>569</v>
      </c>
      <c r="C27" s="25" t="s">
        <v>570</v>
      </c>
      <c r="D27" s="67" t="s">
        <v>28</v>
      </c>
      <c r="E27" s="79" t="s">
        <v>571</v>
      </c>
      <c r="F27" s="25"/>
      <c r="G27" s="23"/>
      <c r="H27" s="160" t="s">
        <v>494</v>
      </c>
      <c r="I27" s="82">
        <v>189.5</v>
      </c>
      <c r="J27" s="66">
        <f>I27/3-IF($R27=1,0.5,IF($R27=2,1.5,0))</f>
        <v>63.166666666666664</v>
      </c>
      <c r="K27" s="83">
        <f>RANK(J27,J$18:J$29)</f>
        <v>10</v>
      </c>
      <c r="L27" s="82">
        <v>184</v>
      </c>
      <c r="M27" s="66">
        <f>L27/3-IF($R27=1,0.5,IF($R27=2,1.5,0))</f>
        <v>61.333333333333336</v>
      </c>
      <c r="N27" s="83">
        <f>RANK(M27,M$18:M$29)</f>
        <v>11</v>
      </c>
      <c r="O27" s="82">
        <v>197</v>
      </c>
      <c r="P27" s="66">
        <f>O27/3-IF($R27=1,0.5,IF($R27=2,1.5,0))</f>
        <v>65.66666666666667</v>
      </c>
      <c r="Q27" s="83">
        <f>RANK(P27,P$18:P$29)</f>
        <v>9</v>
      </c>
      <c r="R27" s="83"/>
      <c r="S27" s="85"/>
      <c r="T27" s="84">
        <f>I27+O27+L27</f>
        <v>570.5</v>
      </c>
      <c r="U27" s="100">
        <f>ROUND(SUM(J27,M27,P27)/3,3)</f>
        <v>63.389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</row>
    <row r="28" spans="1:37" s="111" customFormat="1" ht="25.5" customHeight="1">
      <c r="A28" s="81">
        <f>RANK(U28,$U$18:$U$29,0)</f>
        <v>11</v>
      </c>
      <c r="B28" s="129" t="s">
        <v>720</v>
      </c>
      <c r="C28" s="29" t="s">
        <v>642</v>
      </c>
      <c r="D28" s="67" t="s">
        <v>28</v>
      </c>
      <c r="E28" s="80" t="s">
        <v>565</v>
      </c>
      <c r="F28" s="27" t="s">
        <v>566</v>
      </c>
      <c r="G28" s="32" t="s">
        <v>567</v>
      </c>
      <c r="H28" s="131" t="s">
        <v>568</v>
      </c>
      <c r="I28" s="82">
        <v>189.5</v>
      </c>
      <c r="J28" s="66">
        <f>I28/3-IF($R28=1,0.5,IF($R28=2,1.5,0))</f>
        <v>63.166666666666664</v>
      </c>
      <c r="K28" s="83">
        <f>RANK(J28,J$18:J$29)</f>
        <v>10</v>
      </c>
      <c r="L28" s="82">
        <v>185</v>
      </c>
      <c r="M28" s="66">
        <f>L28/3-IF($R28=1,0.5,IF($R28=2,1.5,0))</f>
        <v>61.666666666666664</v>
      </c>
      <c r="N28" s="83">
        <f>RANK(M28,M$18:M$29)</f>
        <v>10</v>
      </c>
      <c r="O28" s="82">
        <v>193</v>
      </c>
      <c r="P28" s="66">
        <f>O28/3-IF($R28=1,0.5,IF($R28=2,1.5,0))</f>
        <v>64.33333333333333</v>
      </c>
      <c r="Q28" s="83">
        <f>RANK(P28,P$18:P$29)</f>
        <v>11</v>
      </c>
      <c r="R28" s="83"/>
      <c r="S28" s="85"/>
      <c r="T28" s="84">
        <f>I28+O28+L28</f>
        <v>567.5</v>
      </c>
      <c r="U28" s="100">
        <f>ROUND(SUM(J28,M28,P28)/3,3)</f>
        <v>63.056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</row>
    <row r="29" spans="1:37" s="111" customFormat="1" ht="25.5" customHeight="1">
      <c r="A29" s="81">
        <f>RANK(U29,$U$18:$U$29,0)</f>
        <v>12</v>
      </c>
      <c r="B29" s="129" t="s">
        <v>715</v>
      </c>
      <c r="C29" s="29" t="s">
        <v>622</v>
      </c>
      <c r="D29" s="67" t="s">
        <v>28</v>
      </c>
      <c r="E29" s="80" t="s">
        <v>623</v>
      </c>
      <c r="F29" s="27" t="s">
        <v>624</v>
      </c>
      <c r="G29" s="65" t="s">
        <v>625</v>
      </c>
      <c r="H29" s="139" t="s">
        <v>568</v>
      </c>
      <c r="I29" s="82">
        <v>189.5</v>
      </c>
      <c r="J29" s="66">
        <f>I29/3-IF($R29=1,0.5,IF($R29=2,1.5,0))</f>
        <v>63.166666666666664</v>
      </c>
      <c r="K29" s="83">
        <f>RANK(J29,J$18:J$29)</f>
        <v>10</v>
      </c>
      <c r="L29" s="82">
        <v>180</v>
      </c>
      <c r="M29" s="66">
        <f>L29/3-IF($R29=1,0.5,IF($R29=2,1.5,0))</f>
        <v>60</v>
      </c>
      <c r="N29" s="83">
        <f>RANK(M29,M$18:M$29)</f>
        <v>12</v>
      </c>
      <c r="O29" s="82">
        <v>195</v>
      </c>
      <c r="P29" s="66">
        <f>O29/3-IF($R29=1,0.5,IF($R29=2,1.5,0))</f>
        <v>65</v>
      </c>
      <c r="Q29" s="83">
        <f>RANK(P29,P$18:P$29)</f>
        <v>10</v>
      </c>
      <c r="R29" s="83"/>
      <c r="S29" s="85"/>
      <c r="T29" s="84">
        <f>I29+O29+L29</f>
        <v>564.5</v>
      </c>
      <c r="U29" s="100">
        <f>ROUND(SUM(J29,M29,P29)/3,3)</f>
        <v>62.722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</row>
    <row r="30" spans="1:21" ht="7.5" customHeight="1">
      <c r="A30" s="112"/>
      <c r="B30" s="113"/>
      <c r="C30" s="113"/>
      <c r="D30" s="62"/>
      <c r="E30" s="63"/>
      <c r="F30" s="63"/>
      <c r="G30" s="63"/>
      <c r="H30" s="64"/>
      <c r="I30" s="114"/>
      <c r="J30" s="115"/>
      <c r="K30" s="116"/>
      <c r="L30" s="114"/>
      <c r="M30" s="115"/>
      <c r="N30" s="116"/>
      <c r="O30" s="114"/>
      <c r="P30" s="115"/>
      <c r="Q30" s="116"/>
      <c r="R30" s="114"/>
      <c r="S30" s="114"/>
      <c r="T30" s="117"/>
      <c r="U30" s="115"/>
    </row>
    <row r="31" spans="1:21" s="75" customFormat="1" ht="15" customHeight="1">
      <c r="A31" s="118"/>
      <c r="B31" s="229" t="s">
        <v>8</v>
      </c>
      <c r="C31" s="229"/>
      <c r="D31" s="229"/>
      <c r="E31" s="102"/>
      <c r="F31" s="102"/>
      <c r="G31" s="102"/>
      <c r="H31" s="74" t="s">
        <v>513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s="75" customFormat="1" ht="6.75" customHeight="1">
      <c r="A32" s="118"/>
      <c r="B32" s="119"/>
      <c r="C32" s="119"/>
      <c r="D32" s="119"/>
      <c r="E32" s="102"/>
      <c r="F32" s="102"/>
      <c r="G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s="75" customFormat="1" ht="15" customHeight="1">
      <c r="A33" s="118"/>
      <c r="B33" s="229" t="s">
        <v>46</v>
      </c>
      <c r="C33" s="229"/>
      <c r="D33" s="229"/>
      <c r="E33" s="102"/>
      <c r="F33" s="102"/>
      <c r="G33" s="102"/>
      <c r="H33" s="74" t="s">
        <v>519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8" spans="2:8" ht="12.75">
      <c r="B38" s="105"/>
      <c r="C38" s="16"/>
      <c r="D38" s="16"/>
      <c r="E38" s="16"/>
      <c r="F38" s="16"/>
      <c r="G38" s="16"/>
      <c r="H38" s="105"/>
    </row>
  </sheetData>
  <sheetProtection/>
  <mergeCells count="24">
    <mergeCell ref="A2:T2"/>
    <mergeCell ref="A3:U3"/>
    <mergeCell ref="A10:A11"/>
    <mergeCell ref="B10:B11"/>
    <mergeCell ref="C10:C11"/>
    <mergeCell ref="D10:D11"/>
    <mergeCell ref="E10:E11"/>
    <mergeCell ref="A17:U17"/>
    <mergeCell ref="G10:G11"/>
    <mergeCell ref="H10:H11"/>
    <mergeCell ref="I10:K10"/>
    <mergeCell ref="L10:N10"/>
    <mergeCell ref="O10:Q10"/>
    <mergeCell ref="A5:U5"/>
    <mergeCell ref="A7:U7"/>
    <mergeCell ref="A8:U8"/>
    <mergeCell ref="A12:U12"/>
    <mergeCell ref="B31:D31"/>
    <mergeCell ref="B33:D33"/>
    <mergeCell ref="R10:R11"/>
    <mergeCell ref="S10:S11"/>
    <mergeCell ref="T10:T11"/>
    <mergeCell ref="U10:U11"/>
    <mergeCell ref="F10:F11"/>
  </mergeCells>
  <printOptions horizontalCentered="1"/>
  <pageMargins left="0" right="0" top="0" bottom="0" header="0" footer="0"/>
  <pageSetup fitToHeight="2" fitToWidth="1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0"/>
  <sheetViews>
    <sheetView tabSelected="1" view="pageBreakPreview" zoomScaleNormal="50" zoomScaleSheetLayoutView="100" zoomScalePageLayoutView="0" workbookViewId="0" topLeftCell="A10">
      <selection activeCell="E20" sqref="E20"/>
    </sheetView>
  </sheetViews>
  <sheetFormatPr defaultColWidth="9.140625" defaultRowHeight="15"/>
  <cols>
    <col min="1" max="1" width="5.7109375" style="78" customWidth="1"/>
    <col min="2" max="2" width="18.140625" style="3" customWidth="1"/>
    <col min="3" max="3" width="2.57421875" style="3" hidden="1" customWidth="1"/>
    <col min="4" max="4" width="7.140625" style="3" customWidth="1"/>
    <col min="5" max="5" width="37.28125" style="3" customWidth="1"/>
    <col min="6" max="6" width="8.8515625" style="3" customWidth="1"/>
    <col min="7" max="7" width="14.8515625" style="3" customWidth="1"/>
    <col min="8" max="8" width="25.140625" style="3" customWidth="1"/>
    <col min="9" max="12" width="5.28125" style="3" customWidth="1"/>
    <col min="13" max="13" width="5.57421875" style="3" customWidth="1"/>
    <col min="14" max="14" width="8.28125" style="3" customWidth="1"/>
    <col min="15" max="15" width="5.421875" style="3" customWidth="1"/>
    <col min="16" max="16" width="8.28125" style="3" customWidth="1"/>
    <col min="17" max="18" width="2.421875" style="3" customWidth="1"/>
    <col min="19" max="19" width="9.28125" style="3" customWidth="1"/>
    <col min="20" max="16384" width="9.140625" style="1" customWidth="1"/>
  </cols>
  <sheetData>
    <row r="1" spans="1:36" s="6" customFormat="1" ht="15">
      <c r="A1" s="76" t="s">
        <v>13</v>
      </c>
      <c r="C1" s="5" t="s">
        <v>14</v>
      </c>
      <c r="D1" s="7"/>
      <c r="E1" s="7"/>
      <c r="F1" s="5" t="s">
        <v>15</v>
      </c>
      <c r="G1" s="5"/>
      <c r="H1" s="86"/>
      <c r="I1" s="87"/>
      <c r="K1" s="88"/>
      <c r="L1" s="89"/>
      <c r="M1" s="90"/>
      <c r="N1" s="88" t="s">
        <v>17</v>
      </c>
      <c r="O1" s="86"/>
      <c r="P1" s="88" t="s">
        <v>16</v>
      </c>
      <c r="Q1" s="89"/>
      <c r="R1" s="89"/>
      <c r="S1" s="94" t="s">
        <v>18</v>
      </c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J1" s="13"/>
    </row>
    <row r="2" spans="1:34" s="6" customFormat="1" ht="15" customHeight="1">
      <c r="A2" s="257" t="s">
        <v>653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H2" s="13"/>
    </row>
    <row r="3" spans="1:20" s="149" customFormat="1" ht="39.75" customHeight="1">
      <c r="A3" s="233" t="s">
        <v>654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1:19" s="93" customFormat="1" ht="6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spans="1:19" s="158" customFormat="1" ht="18.75">
      <c r="A5" s="240" t="s">
        <v>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s="92" customFormat="1" ht="18.75" customHeight="1">
      <c r="A6" s="251" t="s">
        <v>478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</row>
    <row r="7" spans="1:19" s="158" customFormat="1" ht="11.25" customHeight="1">
      <c r="A7" s="230" t="s">
        <v>524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</row>
    <row r="8" spans="1:19" s="93" customFormat="1" ht="6.75" customHeight="1">
      <c r="A8" s="156"/>
      <c r="B8" s="4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72" customFormat="1" ht="13.5" customHeight="1">
      <c r="A9" s="133" t="s">
        <v>480</v>
      </c>
      <c r="B9" s="70"/>
      <c r="C9" s="70"/>
      <c r="D9" s="70"/>
      <c r="E9" s="70"/>
      <c r="F9" s="70"/>
      <c r="G9" s="70"/>
      <c r="H9" s="71"/>
      <c r="I9" s="71"/>
      <c r="J9" s="155"/>
      <c r="K9" s="155"/>
      <c r="L9" s="73"/>
      <c r="M9" s="73"/>
      <c r="N9" s="73"/>
      <c r="O9" s="71"/>
      <c r="P9" s="71"/>
      <c r="Q9" s="73"/>
      <c r="R9" s="73"/>
      <c r="S9" s="127" t="s">
        <v>572</v>
      </c>
    </row>
    <row r="10" spans="1:19" ht="15" customHeight="1">
      <c r="A10" s="242" t="s">
        <v>7</v>
      </c>
      <c r="B10" s="235" t="s">
        <v>1</v>
      </c>
      <c r="C10" s="237" t="s">
        <v>12</v>
      </c>
      <c r="D10" s="237" t="s">
        <v>2</v>
      </c>
      <c r="E10" s="235" t="s">
        <v>0</v>
      </c>
      <c r="F10" s="237" t="s">
        <v>10</v>
      </c>
      <c r="G10" s="237" t="s">
        <v>19</v>
      </c>
      <c r="H10" s="235" t="s">
        <v>3</v>
      </c>
      <c r="I10" s="241" t="s">
        <v>499</v>
      </c>
      <c r="J10" s="241"/>
      <c r="K10" s="241"/>
      <c r="L10" s="241"/>
      <c r="M10" s="241"/>
      <c r="N10" s="241"/>
      <c r="O10" s="248" t="s">
        <v>470</v>
      </c>
      <c r="P10" s="248"/>
      <c r="Q10" s="246" t="s">
        <v>468</v>
      </c>
      <c r="R10" s="246" t="s">
        <v>469</v>
      </c>
      <c r="S10" s="249" t="s">
        <v>477</v>
      </c>
    </row>
    <row r="11" spans="1:19" ht="21" customHeight="1">
      <c r="A11" s="242"/>
      <c r="B11" s="235"/>
      <c r="C11" s="237"/>
      <c r="D11" s="237"/>
      <c r="E11" s="235"/>
      <c r="F11" s="237"/>
      <c r="G11" s="237"/>
      <c r="H11" s="235"/>
      <c r="I11" s="244" t="s">
        <v>471</v>
      </c>
      <c r="J11" s="244"/>
      <c r="K11" s="244"/>
      <c r="L11" s="244"/>
      <c r="M11" s="244"/>
      <c r="N11" s="244"/>
      <c r="O11" s="244" t="s">
        <v>472</v>
      </c>
      <c r="P11" s="244"/>
      <c r="Q11" s="246"/>
      <c r="R11" s="246"/>
      <c r="S11" s="249"/>
    </row>
    <row r="12" spans="1:19" ht="60" customHeight="1">
      <c r="A12" s="243"/>
      <c r="B12" s="236"/>
      <c r="C12" s="238"/>
      <c r="D12" s="238"/>
      <c r="E12" s="236"/>
      <c r="F12" s="238"/>
      <c r="G12" s="238"/>
      <c r="H12" s="236"/>
      <c r="I12" s="184" t="s">
        <v>473</v>
      </c>
      <c r="J12" s="184" t="s">
        <v>474</v>
      </c>
      <c r="K12" s="184" t="s">
        <v>475</v>
      </c>
      <c r="L12" s="184" t="s">
        <v>476</v>
      </c>
      <c r="M12" s="184" t="s">
        <v>5</v>
      </c>
      <c r="N12" s="185" t="s">
        <v>6</v>
      </c>
      <c r="O12" s="184" t="s">
        <v>5</v>
      </c>
      <c r="P12" s="185" t="s">
        <v>6</v>
      </c>
      <c r="Q12" s="247"/>
      <c r="R12" s="247"/>
      <c r="S12" s="250"/>
    </row>
    <row r="13" spans="1:19" ht="15">
      <c r="A13" s="260" t="s">
        <v>732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2"/>
    </row>
    <row r="14" spans="1:36" s="69" customFormat="1" ht="24.75" customHeight="1">
      <c r="A14" s="81">
        <f>RANK(S14,$S$14:$S$16,0)</f>
        <v>1</v>
      </c>
      <c r="B14" s="129" t="s">
        <v>679</v>
      </c>
      <c r="C14" s="29" t="s">
        <v>680</v>
      </c>
      <c r="D14" s="67">
        <v>2</v>
      </c>
      <c r="E14" s="80" t="s">
        <v>681</v>
      </c>
      <c r="F14" s="25" t="s">
        <v>682</v>
      </c>
      <c r="G14" s="65" t="s">
        <v>585</v>
      </c>
      <c r="H14" s="139" t="s">
        <v>586</v>
      </c>
      <c r="I14" s="126">
        <v>6.2</v>
      </c>
      <c r="J14" s="126">
        <v>6.4</v>
      </c>
      <c r="K14" s="126">
        <v>6.8</v>
      </c>
      <c r="L14" s="23">
        <v>6.6</v>
      </c>
      <c r="M14" s="99">
        <f>I14+J14+K14+L14</f>
        <v>26</v>
      </c>
      <c r="N14" s="66">
        <f>M14/0.4-IF($Q14=1,0.5,IF($Q14=2,1.5,0))</f>
        <v>65</v>
      </c>
      <c r="O14" s="98">
        <v>138</v>
      </c>
      <c r="P14" s="66">
        <f>O14/2-IF($Q14=1,0.5,IF($Q14=2,1.5,0))</f>
        <v>69</v>
      </c>
      <c r="Q14" s="95"/>
      <c r="R14" s="95"/>
      <c r="S14" s="96">
        <f>(N14+P14)/2</f>
        <v>67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69" customFormat="1" ht="24.75" customHeight="1">
      <c r="A15" s="81">
        <f>RANK(S15,$S$14:$S$16,0)</f>
        <v>2</v>
      </c>
      <c r="B15" s="129" t="s">
        <v>726</v>
      </c>
      <c r="C15" s="29" t="s">
        <v>683</v>
      </c>
      <c r="D15" s="254" t="s">
        <v>255</v>
      </c>
      <c r="E15" s="253" t="s">
        <v>684</v>
      </c>
      <c r="F15" s="25"/>
      <c r="G15" s="65"/>
      <c r="H15" s="139" t="s">
        <v>542</v>
      </c>
      <c r="I15" s="126">
        <v>6.6</v>
      </c>
      <c r="J15" s="126">
        <v>6.4</v>
      </c>
      <c r="K15" s="126">
        <v>6.7</v>
      </c>
      <c r="L15" s="23">
        <v>6.6</v>
      </c>
      <c r="M15" s="99">
        <f>I15+J15+K15+L15</f>
        <v>26.299999999999997</v>
      </c>
      <c r="N15" s="66">
        <f>M15/0.4-IF($Q15=1,0.5,IF($Q15=2,1.5,0))</f>
        <v>65.74999999999999</v>
      </c>
      <c r="O15" s="98">
        <v>135</v>
      </c>
      <c r="P15" s="66">
        <f>O15/2-IF($Q15=1,0.5,IF($Q15=2,1.5,0))</f>
        <v>67.5</v>
      </c>
      <c r="Q15" s="95"/>
      <c r="R15" s="95"/>
      <c r="S15" s="96">
        <f>(N15+P15)/2</f>
        <v>66.625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69" customFormat="1" ht="24.75" customHeight="1">
      <c r="A16" s="81">
        <f>RANK(S16,$S$14:$S$16,0)</f>
        <v>3</v>
      </c>
      <c r="B16" s="129" t="s">
        <v>727</v>
      </c>
      <c r="C16" s="29" t="s">
        <v>687</v>
      </c>
      <c r="D16" s="67">
        <v>2</v>
      </c>
      <c r="E16" s="80" t="s">
        <v>688</v>
      </c>
      <c r="F16" s="25" t="s">
        <v>689</v>
      </c>
      <c r="G16" s="65" t="s">
        <v>585</v>
      </c>
      <c r="H16" s="131" t="s">
        <v>586</v>
      </c>
      <c r="I16" s="126">
        <v>6.5</v>
      </c>
      <c r="J16" s="126">
        <v>6.4</v>
      </c>
      <c r="K16" s="126">
        <v>6.7</v>
      </c>
      <c r="L16" s="23">
        <v>6.6</v>
      </c>
      <c r="M16" s="99">
        <f>I16+J16+K16+L16</f>
        <v>26.200000000000003</v>
      </c>
      <c r="N16" s="66">
        <f>M16/0.4-IF($Q16=1,0.5,IF($Q16=2,1.5,0))</f>
        <v>65.5</v>
      </c>
      <c r="O16" s="98">
        <v>122.5</v>
      </c>
      <c r="P16" s="66">
        <f>O16/2-IF($Q16=1,0.5,IF($Q16=2,1.5,0))</f>
        <v>61.25</v>
      </c>
      <c r="Q16" s="95"/>
      <c r="R16" s="95"/>
      <c r="S16" s="96">
        <f>(N16+P16)/2</f>
        <v>63.375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19" ht="15">
      <c r="A17" s="260" t="s">
        <v>731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2"/>
    </row>
    <row r="18" spans="1:36" s="69" customFormat="1" ht="24.75" customHeight="1">
      <c r="A18" s="81">
        <f>RANK(S18,$S$18:$S$23,0)</f>
        <v>1</v>
      </c>
      <c r="B18" s="129" t="s">
        <v>670</v>
      </c>
      <c r="C18" s="29" t="s">
        <v>671</v>
      </c>
      <c r="D18" s="67" t="s">
        <v>28</v>
      </c>
      <c r="E18" s="80" t="s">
        <v>672</v>
      </c>
      <c r="F18" s="27" t="s">
        <v>673</v>
      </c>
      <c r="G18" s="32" t="s">
        <v>615</v>
      </c>
      <c r="H18" s="139" t="s">
        <v>494</v>
      </c>
      <c r="I18" s="126">
        <v>6.4</v>
      </c>
      <c r="J18" s="126">
        <v>6.5</v>
      </c>
      <c r="K18" s="126">
        <v>6.7</v>
      </c>
      <c r="L18" s="23">
        <v>6.5</v>
      </c>
      <c r="M18" s="99">
        <f>I18+J18+K18+L18</f>
        <v>26.1</v>
      </c>
      <c r="N18" s="66">
        <f>M18/0.4-IF($Q18=1,0.5,IF($Q18=2,1.5,0))</f>
        <v>65.25</v>
      </c>
      <c r="O18" s="98">
        <v>137</v>
      </c>
      <c r="P18" s="66">
        <f>O18/2-IF($Q18=1,0.5,IF($Q18=2,1.5,0))</f>
        <v>68.5</v>
      </c>
      <c r="Q18" s="95"/>
      <c r="R18" s="95"/>
      <c r="S18" s="96">
        <f>(N18+P18)/2</f>
        <v>66.875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69" customFormat="1" ht="24.75" customHeight="1">
      <c r="A19" s="81">
        <f>RANK(S19,$S$18:$S$23,0)</f>
        <v>2</v>
      </c>
      <c r="B19" s="129" t="s">
        <v>729</v>
      </c>
      <c r="C19" s="29" t="s">
        <v>694</v>
      </c>
      <c r="D19" s="67" t="s">
        <v>28</v>
      </c>
      <c r="E19" s="80" t="s">
        <v>695</v>
      </c>
      <c r="F19" s="151" t="s">
        <v>696</v>
      </c>
      <c r="G19" s="32" t="s">
        <v>697</v>
      </c>
      <c r="H19" s="67" t="s">
        <v>698</v>
      </c>
      <c r="I19" s="126">
        <v>6.2</v>
      </c>
      <c r="J19" s="126">
        <v>6.6</v>
      </c>
      <c r="K19" s="126">
        <v>6.6</v>
      </c>
      <c r="L19" s="23">
        <v>6.4</v>
      </c>
      <c r="M19" s="99">
        <f>I19+J19+K19+L19</f>
        <v>25.799999999999997</v>
      </c>
      <c r="N19" s="66">
        <f>M19/0.4-IF($Q19=1,0.5,IF($Q19=2,1.5,0))</f>
        <v>64.49999999999999</v>
      </c>
      <c r="O19" s="98">
        <v>135.5</v>
      </c>
      <c r="P19" s="66">
        <f>O19/2-IF($Q19=1,0.5,IF($Q19=2,1.5,0))</f>
        <v>67.75</v>
      </c>
      <c r="Q19" s="95"/>
      <c r="R19" s="95"/>
      <c r="S19" s="96">
        <f>(N19+P19)/2</f>
        <v>66.125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69" customFormat="1" ht="24.75" customHeight="1">
      <c r="A20" s="81">
        <f>RANK(S20,$S$18:$S$23,0)</f>
        <v>3</v>
      </c>
      <c r="B20" s="129" t="s">
        <v>728</v>
      </c>
      <c r="C20" s="29" t="s">
        <v>691</v>
      </c>
      <c r="D20" s="254"/>
      <c r="E20" s="128" t="s">
        <v>692</v>
      </c>
      <c r="F20" s="25"/>
      <c r="G20" s="32"/>
      <c r="H20" s="67" t="s">
        <v>595</v>
      </c>
      <c r="I20" s="126">
        <v>6.4</v>
      </c>
      <c r="J20" s="126">
        <v>6.2</v>
      </c>
      <c r="K20" s="126">
        <v>6.6</v>
      </c>
      <c r="L20" s="23">
        <v>6.4</v>
      </c>
      <c r="M20" s="99">
        <f>I20+J20+K20+L20</f>
        <v>25.6</v>
      </c>
      <c r="N20" s="66">
        <f>M20/0.4-IF($Q20=1,0.5,IF($Q20=2,1.5,0))</f>
        <v>64</v>
      </c>
      <c r="O20" s="98">
        <v>135</v>
      </c>
      <c r="P20" s="66">
        <f>O20/2-IF($Q20=1,0.5,IF($Q20=2,1.5,0))</f>
        <v>67.5</v>
      </c>
      <c r="Q20" s="95"/>
      <c r="R20" s="95"/>
      <c r="S20" s="96">
        <f>(N20+P20)/2</f>
        <v>65.75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69" customFormat="1" ht="24.75" customHeight="1">
      <c r="A21" s="81">
        <f>RANK(S21,$S$18:$S$23,0)</f>
        <v>4</v>
      </c>
      <c r="B21" s="145" t="s">
        <v>693</v>
      </c>
      <c r="C21" s="29" t="s">
        <v>498</v>
      </c>
      <c r="D21" s="67" t="s">
        <v>28</v>
      </c>
      <c r="E21" s="144" t="s">
        <v>495</v>
      </c>
      <c r="F21" s="132" t="s">
        <v>496</v>
      </c>
      <c r="G21" s="138" t="s">
        <v>497</v>
      </c>
      <c r="H21" s="67" t="s">
        <v>482</v>
      </c>
      <c r="I21" s="126">
        <v>6.5</v>
      </c>
      <c r="J21" s="126">
        <v>6.5</v>
      </c>
      <c r="K21" s="126">
        <v>6.6</v>
      </c>
      <c r="L21" s="23">
        <v>6.5</v>
      </c>
      <c r="M21" s="99">
        <f>I21+J21+K21+L21</f>
        <v>26.1</v>
      </c>
      <c r="N21" s="66">
        <f>M21/0.4-IF($Q21=1,0.5,IF($Q21=2,1.5,0))</f>
        <v>65.25</v>
      </c>
      <c r="O21" s="98">
        <v>132</v>
      </c>
      <c r="P21" s="66">
        <f>O21/2-IF($Q21=1,0.5,IF($Q21=2,1.5,0))</f>
        <v>66</v>
      </c>
      <c r="Q21" s="95"/>
      <c r="R21" s="95"/>
      <c r="S21" s="96">
        <f>(N21+P21)/2</f>
        <v>65.625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69" customFormat="1" ht="24.75" customHeight="1">
      <c r="A22" s="81">
        <f>RANK(S22,$S$18:$S$23,0)</f>
        <v>5</v>
      </c>
      <c r="B22" s="129" t="s">
        <v>674</v>
      </c>
      <c r="C22" s="29" t="s">
        <v>675</v>
      </c>
      <c r="D22" s="254" t="s">
        <v>28</v>
      </c>
      <c r="E22" s="128" t="s">
        <v>676</v>
      </c>
      <c r="F22" s="25" t="s">
        <v>677</v>
      </c>
      <c r="G22" s="23" t="s">
        <v>612</v>
      </c>
      <c r="H22" s="139" t="s">
        <v>678</v>
      </c>
      <c r="I22" s="126">
        <v>6</v>
      </c>
      <c r="J22" s="126">
        <v>6.2</v>
      </c>
      <c r="K22" s="126">
        <v>6.2</v>
      </c>
      <c r="L22" s="23">
        <v>6.2</v>
      </c>
      <c r="M22" s="99">
        <f>I22+J22+K22+L22</f>
        <v>24.599999999999998</v>
      </c>
      <c r="N22" s="66">
        <f>M22/0.4-IF($Q22=1,0.5,IF($Q22=2,1.5,0))</f>
        <v>61.49999999999999</v>
      </c>
      <c r="O22" s="98">
        <v>138.5</v>
      </c>
      <c r="P22" s="66">
        <f>O22/2-IF($Q22=1,0.5,IF($Q22=2,1.5,0))</f>
        <v>69.25</v>
      </c>
      <c r="Q22" s="95"/>
      <c r="R22" s="95"/>
      <c r="S22" s="96">
        <f>(N22+P22)/2</f>
        <v>65.375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69" customFormat="1" ht="24.75" customHeight="1">
      <c r="A23" s="81">
        <f>RANK(S23,$S$18:$S$23,0)</f>
        <v>6</v>
      </c>
      <c r="B23" s="129" t="s">
        <v>725</v>
      </c>
      <c r="C23" s="29" t="s">
        <v>666</v>
      </c>
      <c r="D23" s="67" t="s">
        <v>28</v>
      </c>
      <c r="E23" s="80" t="s">
        <v>667</v>
      </c>
      <c r="F23" s="25" t="s">
        <v>668</v>
      </c>
      <c r="G23" s="65" t="s">
        <v>669</v>
      </c>
      <c r="H23" s="131" t="s">
        <v>488</v>
      </c>
      <c r="I23" s="126">
        <v>6.5</v>
      </c>
      <c r="J23" s="126">
        <v>6</v>
      </c>
      <c r="K23" s="126">
        <v>6.1</v>
      </c>
      <c r="L23" s="23">
        <v>6.2</v>
      </c>
      <c r="M23" s="99">
        <f>I23+J23+K23+L23</f>
        <v>24.8</v>
      </c>
      <c r="N23" s="66">
        <f>M23/0.4-IF($Q23=1,0.5,IF($Q23=2,1.5,0))</f>
        <v>62</v>
      </c>
      <c r="O23" s="98">
        <v>124.5</v>
      </c>
      <c r="P23" s="66">
        <f>O23/2-IF($Q23=1,0.5,IF($Q23=2,1.5,0))</f>
        <v>62.25</v>
      </c>
      <c r="Q23" s="95"/>
      <c r="R23" s="95"/>
      <c r="S23" s="96">
        <f>(N23+P23)/2</f>
        <v>62.125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19" ht="15">
      <c r="A24" s="260" t="s">
        <v>479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2"/>
    </row>
    <row r="25" spans="1:36" s="69" customFormat="1" ht="24.75" customHeight="1">
      <c r="A25" s="81">
        <f>RANK(S25,$S$25:$S$32,0)</f>
        <v>1</v>
      </c>
      <c r="B25" s="129" t="s">
        <v>573</v>
      </c>
      <c r="C25" s="29" t="s">
        <v>574</v>
      </c>
      <c r="D25" s="67" t="s">
        <v>23</v>
      </c>
      <c r="E25" s="80" t="s">
        <v>690</v>
      </c>
      <c r="F25" s="27"/>
      <c r="G25" s="32"/>
      <c r="H25" s="139" t="s">
        <v>678</v>
      </c>
      <c r="I25" s="126">
        <v>7.2</v>
      </c>
      <c r="J25" s="126">
        <v>6.9</v>
      </c>
      <c r="K25" s="126">
        <v>7.4</v>
      </c>
      <c r="L25" s="23">
        <v>7.3</v>
      </c>
      <c r="M25" s="99">
        <f>I25+J25+K25+L25</f>
        <v>28.8</v>
      </c>
      <c r="N25" s="66">
        <f>M25/0.4-IF($Q25=1,0.5,IF($Q25=2,1.5,0))</f>
        <v>72</v>
      </c>
      <c r="O25" s="98">
        <v>142</v>
      </c>
      <c r="P25" s="66">
        <f>O25/2-IF($Q25=1,0.5,IF($Q25=2,1.5,0))</f>
        <v>71</v>
      </c>
      <c r="Q25" s="95"/>
      <c r="R25" s="95"/>
      <c r="S25" s="96">
        <f>(N25+P25)/2</f>
        <v>71.5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69" customFormat="1" ht="24.75" customHeight="1">
      <c r="A26" s="81">
        <f>RANK(S26,$S$25:$S$32,0)</f>
        <v>2</v>
      </c>
      <c r="B26" s="129" t="s">
        <v>723</v>
      </c>
      <c r="C26" s="29" t="s">
        <v>658</v>
      </c>
      <c r="D26" s="67" t="s">
        <v>23</v>
      </c>
      <c r="E26" s="80" t="s">
        <v>708</v>
      </c>
      <c r="F26" s="27" t="s">
        <v>709</v>
      </c>
      <c r="G26" s="32" t="s">
        <v>710</v>
      </c>
      <c r="H26" s="139" t="s">
        <v>662</v>
      </c>
      <c r="I26" s="126">
        <v>6.9</v>
      </c>
      <c r="J26" s="126">
        <v>6.7</v>
      </c>
      <c r="K26" s="126">
        <v>6.8</v>
      </c>
      <c r="L26" s="23">
        <v>6.8</v>
      </c>
      <c r="M26" s="99">
        <f>I26+J26+K26+L26</f>
        <v>27.200000000000003</v>
      </c>
      <c r="N26" s="66">
        <f>M26/0.4-IF($Q26=1,0.5,IF($Q26=2,1.5,0))</f>
        <v>68</v>
      </c>
      <c r="O26" s="98">
        <v>134</v>
      </c>
      <c r="P26" s="66">
        <f>O26/2-IF($Q26=1,0.5,IF($Q26=2,1.5,0))</f>
        <v>67</v>
      </c>
      <c r="Q26" s="95"/>
      <c r="R26" s="95"/>
      <c r="S26" s="96">
        <f>(N26+P26)/2</f>
        <v>67.5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69" customFormat="1" ht="24.75" customHeight="1">
      <c r="A27" s="81">
        <f>RANK(S27,$S$25:$S$32,0)</f>
        <v>3</v>
      </c>
      <c r="B27" s="129" t="s">
        <v>723</v>
      </c>
      <c r="C27" s="29" t="s">
        <v>658</v>
      </c>
      <c r="D27" s="67" t="s">
        <v>23</v>
      </c>
      <c r="E27" s="80" t="s">
        <v>659</v>
      </c>
      <c r="F27" s="27" t="s">
        <v>660</v>
      </c>
      <c r="G27" s="32" t="s">
        <v>661</v>
      </c>
      <c r="H27" s="139" t="s">
        <v>662</v>
      </c>
      <c r="I27" s="126">
        <v>7</v>
      </c>
      <c r="J27" s="126">
        <v>6.8</v>
      </c>
      <c r="K27" s="126">
        <v>6.8</v>
      </c>
      <c r="L27" s="23">
        <v>6.9</v>
      </c>
      <c r="M27" s="99">
        <f>I27+J27+K27+L27</f>
        <v>27.5</v>
      </c>
      <c r="N27" s="66">
        <f>M27/0.4-IF($Q27=1,0.5,IF($Q27=2,1.5,0))</f>
        <v>68.75</v>
      </c>
      <c r="O27" s="98">
        <v>132</v>
      </c>
      <c r="P27" s="66">
        <f>O27/2-IF($Q27=1,0.5,IF($Q27=2,1.5,0))</f>
        <v>66</v>
      </c>
      <c r="Q27" s="95"/>
      <c r="R27" s="95"/>
      <c r="S27" s="96">
        <f>(N27+P27)/2</f>
        <v>67.375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69" customFormat="1" ht="24.75" customHeight="1">
      <c r="A28" s="81">
        <f>RANK(S28,$S$25:$S$32,0)</f>
        <v>3</v>
      </c>
      <c r="B28" s="129" t="s">
        <v>730</v>
      </c>
      <c r="C28" s="29" t="s">
        <v>705</v>
      </c>
      <c r="D28" s="67" t="s">
        <v>21</v>
      </c>
      <c r="E28" s="128" t="s">
        <v>706</v>
      </c>
      <c r="F28" s="130" t="s">
        <v>707</v>
      </c>
      <c r="G28" s="32" t="s">
        <v>722</v>
      </c>
      <c r="H28" s="67" t="s">
        <v>542</v>
      </c>
      <c r="I28" s="126">
        <v>6.8</v>
      </c>
      <c r="J28" s="126">
        <v>6.5</v>
      </c>
      <c r="K28" s="126">
        <v>6.9</v>
      </c>
      <c r="L28" s="23">
        <v>6.8</v>
      </c>
      <c r="M28" s="99">
        <f>I28+J28+K28+L28</f>
        <v>27.000000000000004</v>
      </c>
      <c r="N28" s="66">
        <f>M28/0.4-IF($Q28=1,0.5,IF($Q28=2,1.5,0))</f>
        <v>67.5</v>
      </c>
      <c r="O28" s="98">
        <v>134.5</v>
      </c>
      <c r="P28" s="66">
        <f>O28/2-IF($Q28=1,0.5,IF($Q28=2,1.5,0))</f>
        <v>67.25</v>
      </c>
      <c r="Q28" s="95"/>
      <c r="R28" s="95"/>
      <c r="S28" s="96">
        <f>(N28+P28)/2</f>
        <v>67.375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69" customFormat="1" ht="24.75" customHeight="1">
      <c r="A29" s="81">
        <f>RANK(S29,$S$25:$S$32,0)</f>
        <v>5</v>
      </c>
      <c r="B29" s="129" t="s">
        <v>699</v>
      </c>
      <c r="C29" s="29" t="s">
        <v>700</v>
      </c>
      <c r="D29" s="67" t="s">
        <v>21</v>
      </c>
      <c r="E29" s="80" t="s">
        <v>701</v>
      </c>
      <c r="F29" s="25" t="s">
        <v>702</v>
      </c>
      <c r="G29" s="65" t="s">
        <v>703</v>
      </c>
      <c r="H29" s="139" t="s">
        <v>704</v>
      </c>
      <c r="I29" s="126">
        <v>6.7</v>
      </c>
      <c r="J29" s="126">
        <v>6.5</v>
      </c>
      <c r="K29" s="126">
        <v>6.8</v>
      </c>
      <c r="L29" s="23">
        <v>6.7</v>
      </c>
      <c r="M29" s="99">
        <f>I29+J29+K29+L29</f>
        <v>26.7</v>
      </c>
      <c r="N29" s="66">
        <f>M29/0.4-IF($Q29=1,0.5,IF($Q29=2,1.5,0))</f>
        <v>66.75</v>
      </c>
      <c r="O29" s="98">
        <v>133.5</v>
      </c>
      <c r="P29" s="66">
        <f>O29/2-IF($Q29=1,0.5,IF($Q29=2,1.5,0))</f>
        <v>66.75</v>
      </c>
      <c r="Q29" s="95"/>
      <c r="R29" s="95"/>
      <c r="S29" s="96">
        <f>(N29+P29)/2</f>
        <v>66.75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69" customFormat="1" ht="24.75" customHeight="1">
      <c r="A30" s="81">
        <f>RANK(S30,$S$25:$S$32,0)</f>
        <v>6</v>
      </c>
      <c r="B30" s="182" t="s">
        <v>724</v>
      </c>
      <c r="C30" s="258" t="s">
        <v>663</v>
      </c>
      <c r="D30" s="67" t="s">
        <v>21</v>
      </c>
      <c r="E30" s="80" t="s">
        <v>685</v>
      </c>
      <c r="F30" s="151" t="s">
        <v>686</v>
      </c>
      <c r="G30" s="32" t="s">
        <v>661</v>
      </c>
      <c r="H30" s="139" t="s">
        <v>665</v>
      </c>
      <c r="I30" s="126">
        <v>6.6</v>
      </c>
      <c r="J30" s="126">
        <v>6.4</v>
      </c>
      <c r="K30" s="126">
        <v>6.6</v>
      </c>
      <c r="L30" s="23">
        <v>6.5</v>
      </c>
      <c r="M30" s="99">
        <f>I30+J30+K30+L30</f>
        <v>26.1</v>
      </c>
      <c r="N30" s="66">
        <f>M30/0.4-IF($Q30=1,0.5,IF($Q30=2,1.5,0))</f>
        <v>65.25</v>
      </c>
      <c r="O30" s="98">
        <v>136</v>
      </c>
      <c r="P30" s="66">
        <f>O30/2-IF($Q30=1,0.5,IF($Q30=2,1.5,0))</f>
        <v>68</v>
      </c>
      <c r="Q30" s="95"/>
      <c r="R30" s="95"/>
      <c r="S30" s="96">
        <f>(N30+P30)/2</f>
        <v>66.625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69" customFormat="1" ht="24.75" customHeight="1">
      <c r="A31" s="81">
        <f>RANK(S31,$S$25:$S$32,0)</f>
        <v>6</v>
      </c>
      <c r="B31" s="182" t="s">
        <v>724</v>
      </c>
      <c r="C31" s="258" t="s">
        <v>663</v>
      </c>
      <c r="D31" s="67" t="s">
        <v>21</v>
      </c>
      <c r="E31" s="80" t="s">
        <v>664</v>
      </c>
      <c r="F31" s="151"/>
      <c r="G31" s="30"/>
      <c r="H31" s="139" t="s">
        <v>665</v>
      </c>
      <c r="I31" s="126">
        <v>6.7</v>
      </c>
      <c r="J31" s="126">
        <v>6.5</v>
      </c>
      <c r="K31" s="126">
        <v>6.7</v>
      </c>
      <c r="L31" s="23">
        <v>6.7</v>
      </c>
      <c r="M31" s="99">
        <f>I31+J31+K31+L31</f>
        <v>26.599999999999998</v>
      </c>
      <c r="N31" s="66">
        <f>M31/0.4-IF($Q31=1,0.5,IF($Q31=2,1.5,0))</f>
        <v>66.49999999999999</v>
      </c>
      <c r="O31" s="98">
        <v>133.5</v>
      </c>
      <c r="P31" s="66">
        <f>O31/2-IF($Q31=1,0.5,IF($Q31=2,1.5,0))</f>
        <v>66.75</v>
      </c>
      <c r="Q31" s="95"/>
      <c r="R31" s="95"/>
      <c r="S31" s="96">
        <f>(N31+P31)/2</f>
        <v>66.625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69" customFormat="1" ht="24.75" customHeight="1">
      <c r="A32" s="81">
        <f>RANK(S32,$S$25:$S$32,0)</f>
        <v>8</v>
      </c>
      <c r="B32" s="182" t="s">
        <v>724</v>
      </c>
      <c r="C32" s="258" t="s">
        <v>663</v>
      </c>
      <c r="D32" s="67" t="s">
        <v>21</v>
      </c>
      <c r="E32" s="80" t="s">
        <v>711</v>
      </c>
      <c r="F32" s="151" t="s">
        <v>712</v>
      </c>
      <c r="G32" s="32" t="s">
        <v>661</v>
      </c>
      <c r="H32" s="139" t="s">
        <v>665</v>
      </c>
      <c r="I32" s="126">
        <v>6.5</v>
      </c>
      <c r="J32" s="126">
        <v>6.3</v>
      </c>
      <c r="K32" s="126">
        <v>6.3</v>
      </c>
      <c r="L32" s="23">
        <v>6.4</v>
      </c>
      <c r="M32" s="99">
        <f>I32+J32+K32+L32</f>
        <v>25.5</v>
      </c>
      <c r="N32" s="66">
        <f>M32/0.4-IF($Q32=1,0.5,IF($Q32=2,1.5,0))</f>
        <v>63.75</v>
      </c>
      <c r="O32" s="98">
        <v>134</v>
      </c>
      <c r="P32" s="66">
        <f>O32/2-IF($Q32=1,0.5,IF($Q32=2,1.5,0))</f>
        <v>67</v>
      </c>
      <c r="Q32" s="95"/>
      <c r="R32" s="95"/>
      <c r="S32" s="96">
        <f>(N32+P32)/2</f>
        <v>65.375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69" customFormat="1" ht="6.75" customHeight="1">
      <c r="A33" s="186"/>
      <c r="B33" s="197"/>
      <c r="C33" s="198"/>
      <c r="D33" s="199"/>
      <c r="E33" s="200"/>
      <c r="F33" s="201"/>
      <c r="G33" s="201"/>
      <c r="H33" s="142"/>
      <c r="I33" s="187"/>
      <c r="J33" s="187"/>
      <c r="K33" s="187"/>
      <c r="L33" s="187"/>
      <c r="M33" s="188"/>
      <c r="N33" s="164"/>
      <c r="O33" s="189"/>
      <c r="P33" s="164"/>
      <c r="Q33" s="190"/>
      <c r="R33" s="190"/>
      <c r="S33" s="19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19" s="35" customFormat="1" ht="14.25" customHeight="1">
      <c r="A34" s="77"/>
      <c r="B34" s="245" t="s">
        <v>8</v>
      </c>
      <c r="C34" s="245"/>
      <c r="D34" s="245"/>
      <c r="E34" s="34"/>
      <c r="F34" s="34"/>
      <c r="G34" s="34"/>
      <c r="H34" s="74" t="s">
        <v>513</v>
      </c>
      <c r="I34" s="34"/>
      <c r="J34" s="34"/>
      <c r="K34" s="34"/>
      <c r="L34" s="34"/>
      <c r="M34" s="34"/>
      <c r="N34" s="34"/>
      <c r="O34" s="74"/>
      <c r="P34" s="74"/>
      <c r="Q34" s="34"/>
      <c r="R34" s="34"/>
      <c r="S34" s="34"/>
    </row>
    <row r="35" spans="1:19" s="35" customFormat="1" ht="7.5" customHeight="1">
      <c r="A35" s="77"/>
      <c r="B35" s="68"/>
      <c r="C35" s="68"/>
      <c r="D35" s="68"/>
      <c r="E35" s="34"/>
      <c r="F35" s="34"/>
      <c r="G35" s="34"/>
      <c r="H35" s="74"/>
      <c r="I35" s="34"/>
      <c r="J35" s="34"/>
      <c r="K35" s="34"/>
      <c r="L35" s="34"/>
      <c r="M35" s="34"/>
      <c r="N35" s="34"/>
      <c r="O35" s="74"/>
      <c r="P35" s="74"/>
      <c r="Q35" s="34"/>
      <c r="R35" s="34"/>
      <c r="S35" s="34"/>
    </row>
    <row r="36" spans="1:19" s="35" customFormat="1" ht="15" customHeight="1">
      <c r="A36" s="77"/>
      <c r="B36" s="245" t="s">
        <v>46</v>
      </c>
      <c r="C36" s="245"/>
      <c r="D36" s="245"/>
      <c r="E36" s="34"/>
      <c r="F36" s="34"/>
      <c r="G36" s="34"/>
      <c r="H36" s="74" t="s">
        <v>519</v>
      </c>
      <c r="I36" s="34"/>
      <c r="J36" s="34"/>
      <c r="K36" s="34"/>
      <c r="L36" s="34"/>
      <c r="M36" s="34"/>
      <c r="N36" s="34"/>
      <c r="O36" s="74"/>
      <c r="P36" s="74"/>
      <c r="Q36" s="34"/>
      <c r="R36" s="34"/>
      <c r="S36" s="34"/>
    </row>
    <row r="40" spans="1:36" s="3" customFormat="1" ht="12.75">
      <c r="A40" s="78"/>
      <c r="B40" s="2"/>
      <c r="C40" s="2"/>
      <c r="D40" s="2"/>
      <c r="E40" s="2"/>
      <c r="F40" s="2"/>
      <c r="G40" s="2"/>
      <c r="H40" s="91"/>
      <c r="O40" s="91"/>
      <c r="P40" s="9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</sheetData>
  <sheetProtection/>
  <mergeCells count="26">
    <mergeCell ref="A2:S2"/>
    <mergeCell ref="A3:T3"/>
    <mergeCell ref="B36:D36"/>
    <mergeCell ref="R10:R12"/>
    <mergeCell ref="O10:P10"/>
    <mergeCell ref="Q10:Q12"/>
    <mergeCell ref="E10:E12"/>
    <mergeCell ref="S10:S12"/>
    <mergeCell ref="O11:P11"/>
    <mergeCell ref="F10:F12"/>
    <mergeCell ref="G10:G12"/>
    <mergeCell ref="A24:S24"/>
    <mergeCell ref="I10:N10"/>
    <mergeCell ref="A10:A12"/>
    <mergeCell ref="D10:D12"/>
    <mergeCell ref="I11:N11"/>
    <mergeCell ref="B34:D34"/>
    <mergeCell ref="H10:H12"/>
    <mergeCell ref="A17:S17"/>
    <mergeCell ref="A13:S13"/>
    <mergeCell ref="B10:B12"/>
    <mergeCell ref="C10:C12"/>
    <mergeCell ref="A4:S4"/>
    <mergeCell ref="A5:S5"/>
    <mergeCell ref="A6:S6"/>
    <mergeCell ref="A7:S7"/>
  </mergeCells>
  <printOptions horizontalCentered="1"/>
  <pageMargins left="0" right="0" top="0" bottom="0" header="0" footer="0"/>
  <pageSetup fitToHeight="2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2022-07-20T14:45:40Z</cp:lastPrinted>
  <dcterms:created xsi:type="dcterms:W3CDTF">2012-01-07T13:11:08Z</dcterms:created>
  <dcterms:modified xsi:type="dcterms:W3CDTF">2022-07-20T14:51:30Z</dcterms:modified>
  <cp:category/>
  <cp:version/>
  <cp:contentType/>
  <cp:contentStatus/>
</cp:coreProperties>
</file>